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Kontor\Effekter\"/>
    </mc:Choice>
  </mc:AlternateContent>
  <xr:revisionPtr revIDLastSave="0" documentId="13_ncr:1_{D2525616-408B-46EA-BA7A-FB88D3AAD140}" xr6:coauthVersionLast="47" xr6:coauthVersionMax="47" xr10:uidLastSave="{00000000-0000-0000-0000-000000000000}"/>
  <workbookProtection workbookAlgorithmName="SHA-512" workbookHashValue="ZXz9TzQT1pJbm7wNu1mquY6BnZpyZPzteE5K/g9bqws8+D6wZHG8DoZGuveveahhZeEgiwa/XbtgXf50xbr4Og==" workbookSaltValue="XBF8E1RarFG0Pu2y1eW+9Q==" workbookSpinCount="100000" lockStructure="1"/>
  <bookViews>
    <workbookView xWindow="-120" yWindow="-120" windowWidth="29040" windowHeight="15840" xr2:uid="{00000000-000D-0000-FFFF-FFFF00000000}"/>
  </bookViews>
  <sheets>
    <sheet name="MR" sheetId="5" r:id="rId1"/>
    <sheet name="REX" sheetId="2" r:id="rId2"/>
    <sheet name="DUPLEX" sheetId="3" r:id="rId3"/>
    <sheet name="NISCH-D" sheetId="6" r:id="rId4"/>
    <sheet name="TRIPLEX" sheetId="4" r:id="rId5"/>
    <sheet name="NISCH-T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5" i="7" l="1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F3" i="7"/>
  <c r="E3" i="7"/>
  <c r="D3" i="7"/>
  <c r="B119" i="4"/>
  <c r="B120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22" i="4"/>
  <c r="B21" i="4"/>
  <c r="B129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F2" i="6"/>
  <c r="E2" i="6"/>
  <c r="D2" i="6"/>
  <c r="B113" i="3"/>
  <c r="B114" i="3"/>
  <c r="B115" i="3"/>
  <c r="B116" i="3"/>
  <c r="B117" i="3"/>
  <c r="B118" i="3"/>
  <c r="B119" i="3"/>
  <c r="B120" i="3"/>
  <c r="B121" i="3"/>
  <c r="B122" i="3"/>
  <c r="B123" i="3"/>
  <c r="B124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26" i="3"/>
  <c r="B25" i="3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25" i="2"/>
  <c r="B24" i="2"/>
  <c r="B117" i="5"/>
  <c r="B118" i="5"/>
  <c r="B119" i="5"/>
  <c r="B120" i="5"/>
  <c r="B121" i="5"/>
  <c r="B122" i="5"/>
  <c r="B123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25" i="5"/>
  <c r="B24" i="5"/>
  <c r="D2" i="5"/>
  <c r="E2" i="5"/>
  <c r="F2" i="5"/>
  <c r="B128" i="5"/>
  <c r="B125" i="4"/>
  <c r="F3" i="4"/>
  <c r="E3" i="4"/>
  <c r="D3" i="4"/>
  <c r="B129" i="3"/>
  <c r="F2" i="3"/>
  <c r="E2" i="3"/>
  <c r="D2" i="3"/>
  <c r="B128" i="2"/>
  <c r="F2" i="2"/>
  <c r="E2" i="2"/>
  <c r="D2" i="2"/>
  <c r="H4" i="4" l="1"/>
  <c r="G16" i="4" s="1"/>
  <c r="G2" i="2"/>
  <c r="G102" i="2" s="1"/>
  <c r="G3" i="7"/>
  <c r="G17" i="7" s="1"/>
  <c r="H4" i="7"/>
  <c r="G16" i="7" s="1"/>
  <c r="H3" i="7"/>
  <c r="H3" i="3"/>
  <c r="G18" i="3" s="1"/>
  <c r="H2" i="3"/>
  <c r="H3" i="6"/>
  <c r="G18" i="6" s="1"/>
  <c r="G3" i="4"/>
  <c r="E79" i="4" s="1"/>
  <c r="H3" i="4"/>
  <c r="G2" i="6"/>
  <c r="H2" i="6"/>
  <c r="G2" i="3"/>
  <c r="C51" i="3" s="1"/>
  <c r="H2" i="2"/>
  <c r="H3" i="5"/>
  <c r="G17" i="5" s="1"/>
  <c r="H2" i="5"/>
  <c r="G2" i="5"/>
  <c r="H3" i="2"/>
  <c r="G18" i="2" s="1"/>
  <c r="E106" i="3" l="1"/>
  <c r="G36" i="3"/>
  <c r="D27" i="5"/>
  <c r="D33" i="5"/>
  <c r="D39" i="5"/>
  <c r="D45" i="5"/>
  <c r="D51" i="5"/>
  <c r="D57" i="5"/>
  <c r="D63" i="5"/>
  <c r="D69" i="5"/>
  <c r="D75" i="5"/>
  <c r="D81" i="5"/>
  <c r="D87" i="5"/>
  <c r="D93" i="5"/>
  <c r="D99" i="5"/>
  <c r="D105" i="5"/>
  <c r="D111" i="5"/>
  <c r="D117" i="5"/>
  <c r="D123" i="5"/>
  <c r="D28" i="5"/>
  <c r="D34" i="5"/>
  <c r="D40" i="5"/>
  <c r="D46" i="5"/>
  <c r="D52" i="5"/>
  <c r="D58" i="5"/>
  <c r="D64" i="5"/>
  <c r="D70" i="5"/>
  <c r="D76" i="5"/>
  <c r="D82" i="5"/>
  <c r="D88" i="5"/>
  <c r="D94" i="5"/>
  <c r="D100" i="5"/>
  <c r="D106" i="5"/>
  <c r="D112" i="5"/>
  <c r="D118" i="5"/>
  <c r="D24" i="5"/>
  <c r="D29" i="5"/>
  <c r="D35" i="5"/>
  <c r="D41" i="5"/>
  <c r="D47" i="5"/>
  <c r="D53" i="5"/>
  <c r="D59" i="5"/>
  <c r="D65" i="5"/>
  <c r="D71" i="5"/>
  <c r="D77" i="5"/>
  <c r="D83" i="5"/>
  <c r="D89" i="5"/>
  <c r="D95" i="5"/>
  <c r="D101" i="5"/>
  <c r="D107" i="5"/>
  <c r="D113" i="5"/>
  <c r="D119" i="5"/>
  <c r="D30" i="5"/>
  <c r="D36" i="5"/>
  <c r="D42" i="5"/>
  <c r="D48" i="5"/>
  <c r="D54" i="5"/>
  <c r="D60" i="5"/>
  <c r="D66" i="5"/>
  <c r="D72" i="5"/>
  <c r="D78" i="5"/>
  <c r="D84" i="5"/>
  <c r="D90" i="5"/>
  <c r="D96" i="5"/>
  <c r="D102" i="5"/>
  <c r="D108" i="5"/>
  <c r="D114" i="5"/>
  <c r="D120" i="5"/>
  <c r="D25" i="5"/>
  <c r="D31" i="5"/>
  <c r="D37" i="5"/>
  <c r="D43" i="5"/>
  <c r="D49" i="5"/>
  <c r="D55" i="5"/>
  <c r="D61" i="5"/>
  <c r="D67" i="5"/>
  <c r="D73" i="5"/>
  <c r="D79" i="5"/>
  <c r="D85" i="5"/>
  <c r="D91" i="5"/>
  <c r="D97" i="5"/>
  <c r="D103" i="5"/>
  <c r="D109" i="5"/>
  <c r="D115" i="5"/>
  <c r="D121" i="5"/>
  <c r="D26" i="5"/>
  <c r="D32" i="5"/>
  <c r="D38" i="5"/>
  <c r="D44" i="5"/>
  <c r="D50" i="5"/>
  <c r="D56" i="5"/>
  <c r="D62" i="5"/>
  <c r="D68" i="5"/>
  <c r="D74" i="5"/>
  <c r="D80" i="5"/>
  <c r="D86" i="5"/>
  <c r="D92" i="5"/>
  <c r="D98" i="5"/>
  <c r="D104" i="5"/>
  <c r="D110" i="5"/>
  <c r="D116" i="5"/>
  <c r="D122" i="5"/>
  <c r="D128" i="5"/>
  <c r="F49" i="4"/>
  <c r="C23" i="4"/>
  <c r="G64" i="2"/>
  <c r="G24" i="2"/>
  <c r="H118" i="2"/>
  <c r="G46" i="2"/>
  <c r="H48" i="2"/>
  <c r="G128" i="2"/>
  <c r="E24" i="2"/>
  <c r="E30" i="2"/>
  <c r="E36" i="2"/>
  <c r="E42" i="2"/>
  <c r="E48" i="2"/>
  <c r="E54" i="2"/>
  <c r="E60" i="2"/>
  <c r="E66" i="2"/>
  <c r="E72" i="2"/>
  <c r="E78" i="2"/>
  <c r="E84" i="2"/>
  <c r="E90" i="2"/>
  <c r="E96" i="2"/>
  <c r="E102" i="2"/>
  <c r="E108" i="2"/>
  <c r="E114" i="2"/>
  <c r="E120" i="2"/>
  <c r="D26" i="2"/>
  <c r="D32" i="2"/>
  <c r="D38" i="2"/>
  <c r="D44" i="2"/>
  <c r="D50" i="2"/>
  <c r="D56" i="2"/>
  <c r="D62" i="2"/>
  <c r="D68" i="2"/>
  <c r="D74" i="2"/>
  <c r="D80" i="2"/>
  <c r="D86" i="2"/>
  <c r="D92" i="2"/>
  <c r="D98" i="2"/>
  <c r="D104" i="2"/>
  <c r="D110" i="2"/>
  <c r="D116" i="2"/>
  <c r="D122" i="2"/>
  <c r="D105" i="2"/>
  <c r="D117" i="2"/>
  <c r="D72" i="2"/>
  <c r="E25" i="2"/>
  <c r="E31" i="2"/>
  <c r="E37" i="2"/>
  <c r="E43" i="2"/>
  <c r="E49" i="2"/>
  <c r="E55" i="2"/>
  <c r="E61" i="2"/>
  <c r="E67" i="2"/>
  <c r="E73" i="2"/>
  <c r="E79" i="2"/>
  <c r="E85" i="2"/>
  <c r="E91" i="2"/>
  <c r="E97" i="2"/>
  <c r="E103" i="2"/>
  <c r="E109" i="2"/>
  <c r="E115" i="2"/>
  <c r="E121" i="2"/>
  <c r="D27" i="2"/>
  <c r="D33" i="2"/>
  <c r="D39" i="2"/>
  <c r="D45" i="2"/>
  <c r="D51" i="2"/>
  <c r="D57" i="2"/>
  <c r="D63" i="2"/>
  <c r="D69" i="2"/>
  <c r="D75" i="2"/>
  <c r="D81" i="2"/>
  <c r="D87" i="2"/>
  <c r="D93" i="2"/>
  <c r="E26" i="2"/>
  <c r="E32" i="2"/>
  <c r="E38" i="2"/>
  <c r="E44" i="2"/>
  <c r="E50" i="2"/>
  <c r="E56" i="2"/>
  <c r="E62" i="2"/>
  <c r="E68" i="2"/>
  <c r="E74" i="2"/>
  <c r="E80" i="2"/>
  <c r="E86" i="2"/>
  <c r="E92" i="2"/>
  <c r="E98" i="2"/>
  <c r="E104" i="2"/>
  <c r="E110" i="2"/>
  <c r="E116" i="2"/>
  <c r="E122" i="2"/>
  <c r="D28" i="2"/>
  <c r="D34" i="2"/>
  <c r="D40" i="2"/>
  <c r="D46" i="2"/>
  <c r="D52" i="2"/>
  <c r="D58" i="2"/>
  <c r="D64" i="2"/>
  <c r="D70" i="2"/>
  <c r="D76" i="2"/>
  <c r="D82" i="2"/>
  <c r="D88" i="2"/>
  <c r="D94" i="2"/>
  <c r="D100" i="2"/>
  <c r="D106" i="2"/>
  <c r="D112" i="2"/>
  <c r="D118" i="2"/>
  <c r="E34" i="2"/>
  <c r="E46" i="2"/>
  <c r="E58" i="2"/>
  <c r="E70" i="2"/>
  <c r="E82" i="2"/>
  <c r="E94" i="2"/>
  <c r="E106" i="2"/>
  <c r="D24" i="2"/>
  <c r="D42" i="2"/>
  <c r="D54" i="2"/>
  <c r="D66" i="2"/>
  <c r="D84" i="2"/>
  <c r="D96" i="2"/>
  <c r="D114" i="2"/>
  <c r="E27" i="2"/>
  <c r="E33" i="2"/>
  <c r="E39" i="2"/>
  <c r="E45" i="2"/>
  <c r="E51" i="2"/>
  <c r="E57" i="2"/>
  <c r="E63" i="2"/>
  <c r="E69" i="2"/>
  <c r="E75" i="2"/>
  <c r="E81" i="2"/>
  <c r="E87" i="2"/>
  <c r="E93" i="2"/>
  <c r="E99" i="2"/>
  <c r="E105" i="2"/>
  <c r="E111" i="2"/>
  <c r="E117" i="2"/>
  <c r="E123" i="2"/>
  <c r="D29" i="2"/>
  <c r="D35" i="2"/>
  <c r="D41" i="2"/>
  <c r="D47" i="2"/>
  <c r="D53" i="2"/>
  <c r="D59" i="2"/>
  <c r="D65" i="2"/>
  <c r="D71" i="2"/>
  <c r="D77" i="2"/>
  <c r="D83" i="2"/>
  <c r="D89" i="2"/>
  <c r="D95" i="2"/>
  <c r="D101" i="2"/>
  <c r="D107" i="2"/>
  <c r="D113" i="2"/>
  <c r="D119" i="2"/>
  <c r="E28" i="2"/>
  <c r="E40" i="2"/>
  <c r="E52" i="2"/>
  <c r="E64" i="2"/>
  <c r="E76" i="2"/>
  <c r="E88" i="2"/>
  <c r="E100" i="2"/>
  <c r="E112" i="2"/>
  <c r="D30" i="2"/>
  <c r="D36" i="2"/>
  <c r="D48" i="2"/>
  <c r="D60" i="2"/>
  <c r="D78" i="2"/>
  <c r="D90" i="2"/>
  <c r="D102" i="2"/>
  <c r="D120" i="2"/>
  <c r="E29" i="2"/>
  <c r="E35" i="2"/>
  <c r="E41" i="2"/>
  <c r="E47" i="2"/>
  <c r="E53" i="2"/>
  <c r="E59" i="2"/>
  <c r="E65" i="2"/>
  <c r="E71" i="2"/>
  <c r="E77" i="2"/>
  <c r="E83" i="2"/>
  <c r="E89" i="2"/>
  <c r="E95" i="2"/>
  <c r="E101" i="2"/>
  <c r="E107" i="2"/>
  <c r="E113" i="2"/>
  <c r="E119" i="2"/>
  <c r="D25" i="2"/>
  <c r="D31" i="2"/>
  <c r="D37" i="2"/>
  <c r="D43" i="2"/>
  <c r="D49" i="2"/>
  <c r="D55" i="2"/>
  <c r="D61" i="2"/>
  <c r="D67" i="2"/>
  <c r="D73" i="2"/>
  <c r="D79" i="2"/>
  <c r="D85" i="2"/>
  <c r="D91" i="2"/>
  <c r="D97" i="2"/>
  <c r="D103" i="2"/>
  <c r="D109" i="2"/>
  <c r="D115" i="2"/>
  <c r="D121" i="2"/>
  <c r="D99" i="2"/>
  <c r="D111" i="2"/>
  <c r="D123" i="2"/>
  <c r="E118" i="2"/>
  <c r="D108" i="2"/>
  <c r="G62" i="2"/>
  <c r="G73" i="4"/>
  <c r="F33" i="4"/>
  <c r="D57" i="4"/>
  <c r="E49" i="4"/>
  <c r="F73" i="4"/>
  <c r="H41" i="4"/>
  <c r="C22" i="4"/>
  <c r="G27" i="4"/>
  <c r="D82" i="4"/>
  <c r="E90" i="4"/>
  <c r="G41" i="4"/>
  <c r="G34" i="4"/>
  <c r="F27" i="4"/>
  <c r="H83" i="4"/>
  <c r="G24" i="4"/>
  <c r="H99" i="4"/>
  <c r="D88" i="4"/>
  <c r="C64" i="4"/>
  <c r="H80" i="4"/>
  <c r="H91" i="4"/>
  <c r="F24" i="4"/>
  <c r="C72" i="4"/>
  <c r="F40" i="4"/>
  <c r="G42" i="4"/>
  <c r="H29" i="4"/>
  <c r="C69" i="4"/>
  <c r="D113" i="4"/>
  <c r="H89" i="4"/>
  <c r="E40" i="4"/>
  <c r="F42" i="4"/>
  <c r="H34" i="4"/>
  <c r="G35" i="4"/>
  <c r="C77" i="4"/>
  <c r="C89" i="4"/>
  <c r="H25" i="4"/>
  <c r="E33" i="4"/>
  <c r="C88" i="4"/>
  <c r="H74" i="4"/>
  <c r="G81" i="4"/>
  <c r="D26" i="4"/>
  <c r="H85" i="4"/>
  <c r="G91" i="4"/>
  <c r="G32" i="4"/>
  <c r="F105" i="4"/>
  <c r="F26" i="4"/>
  <c r="E82" i="4"/>
  <c r="E80" i="4"/>
  <c r="F65" i="4"/>
  <c r="D97" i="4"/>
  <c r="F58" i="4"/>
  <c r="D86" i="4"/>
  <c r="E87" i="4"/>
  <c r="H27" i="4"/>
  <c r="F32" i="4"/>
  <c r="E105" i="4"/>
  <c r="E26" i="4"/>
  <c r="H107" i="4"/>
  <c r="G80" i="4"/>
  <c r="E65" i="4"/>
  <c r="H106" i="4"/>
  <c r="E58" i="4"/>
  <c r="D30" i="4"/>
  <c r="H117" i="4"/>
  <c r="H66" i="2"/>
  <c r="H55" i="2"/>
  <c r="G32" i="2"/>
  <c r="C33" i="2"/>
  <c r="F58" i="2"/>
  <c r="H99" i="2"/>
  <c r="C34" i="2"/>
  <c r="F115" i="2"/>
  <c r="F82" i="2"/>
  <c r="F122" i="2"/>
  <c r="C29" i="2"/>
  <c r="H104" i="2"/>
  <c r="F36" i="2"/>
  <c r="F89" i="2"/>
  <c r="F35" i="2"/>
  <c r="H67" i="2"/>
  <c r="H92" i="2"/>
  <c r="G59" i="2"/>
  <c r="C72" i="2"/>
  <c r="C128" i="2"/>
  <c r="D128" i="2" s="1"/>
  <c r="E128" i="2" s="1"/>
  <c r="C24" i="2"/>
  <c r="H37" i="2"/>
  <c r="H26" i="2"/>
  <c r="G105" i="2"/>
  <c r="F52" i="2"/>
  <c r="G100" i="2"/>
  <c r="C31" i="2"/>
  <c r="G86" i="2"/>
  <c r="H103" i="2"/>
  <c r="G50" i="2"/>
  <c r="C44" i="2"/>
  <c r="H101" i="2"/>
  <c r="H24" i="2"/>
  <c r="F25" i="2"/>
  <c r="G29" i="2"/>
  <c r="G31" i="2"/>
  <c r="F91" i="2"/>
  <c r="C71" i="2"/>
  <c r="C50" i="2"/>
  <c r="G35" i="2"/>
  <c r="F59" i="2"/>
  <c r="G93" i="2"/>
  <c r="H44" i="2"/>
  <c r="G38" i="2"/>
  <c r="F96" i="2"/>
  <c r="C74" i="2"/>
  <c r="F105" i="2"/>
  <c r="F40" i="2"/>
  <c r="F39" i="2"/>
  <c r="G98" i="2"/>
  <c r="H63" i="2"/>
  <c r="H109" i="2"/>
  <c r="C109" i="2"/>
  <c r="F61" i="2"/>
  <c r="F50" i="2"/>
  <c r="H82" i="2"/>
  <c r="H105" i="2"/>
  <c r="C90" i="2"/>
  <c r="G108" i="2"/>
  <c r="F60" i="2"/>
  <c r="C116" i="2"/>
  <c r="G73" i="2"/>
  <c r="H52" i="2"/>
  <c r="G99" i="2"/>
  <c r="C96" i="2"/>
  <c r="C114" i="2"/>
  <c r="H35" i="2"/>
  <c r="H45" i="2"/>
  <c r="G61" i="2"/>
  <c r="G71" i="2"/>
  <c r="H108" i="2"/>
  <c r="H107" i="2"/>
  <c r="C82" i="2"/>
  <c r="C110" i="2"/>
  <c r="F64" i="2"/>
  <c r="C89" i="2"/>
  <c r="F54" i="2"/>
  <c r="G42" i="2"/>
  <c r="C108" i="2"/>
  <c r="C100" i="2"/>
  <c r="C95" i="2"/>
  <c r="H57" i="2"/>
  <c r="H76" i="2"/>
  <c r="H59" i="2"/>
  <c r="F26" i="2"/>
  <c r="H80" i="2"/>
  <c r="H74" i="2"/>
  <c r="H102" i="2"/>
  <c r="F114" i="2"/>
  <c r="C85" i="2"/>
  <c r="C47" i="2"/>
  <c r="F48" i="2"/>
  <c r="G34" i="2"/>
  <c r="C119" i="2"/>
  <c r="F100" i="2"/>
  <c r="F95" i="2"/>
  <c r="G90" i="2"/>
  <c r="G49" i="2"/>
  <c r="H62" i="2"/>
  <c r="G80" i="2"/>
  <c r="H32" i="2"/>
  <c r="H42" i="2"/>
  <c r="F57" i="2"/>
  <c r="F110" i="2"/>
  <c r="G104" i="2"/>
  <c r="F44" i="2"/>
  <c r="C55" i="2"/>
  <c r="F88" i="2"/>
  <c r="C45" i="2"/>
  <c r="G81" i="2"/>
  <c r="G84" i="2"/>
  <c r="C51" i="2"/>
  <c r="G95" i="2"/>
  <c r="F120" i="2"/>
  <c r="G44" i="2"/>
  <c r="H60" i="2"/>
  <c r="H96" i="2"/>
  <c r="C117" i="2"/>
  <c r="C60" i="2"/>
  <c r="F45" i="2"/>
  <c r="H83" i="2"/>
  <c r="F34" i="2"/>
  <c r="G77" i="2"/>
  <c r="G47" i="2"/>
  <c r="F65" i="2"/>
  <c r="G113" i="2"/>
  <c r="H91" i="2"/>
  <c r="F117" i="2"/>
  <c r="C63" i="2"/>
  <c r="C58" i="2"/>
  <c r="C25" i="2"/>
  <c r="C98" i="2"/>
  <c r="G79" i="2"/>
  <c r="F70" i="2"/>
  <c r="C54" i="2"/>
  <c r="F62" i="2"/>
  <c r="H36" i="2"/>
  <c r="C88" i="2"/>
  <c r="C103" i="2"/>
  <c r="H38" i="2"/>
  <c r="H46" i="2"/>
  <c r="G82" i="2"/>
  <c r="C104" i="2"/>
  <c r="G54" i="2"/>
  <c r="H43" i="2"/>
  <c r="F74" i="2"/>
  <c r="H110" i="2"/>
  <c r="F128" i="2"/>
  <c r="H93" i="2"/>
  <c r="G114" i="2"/>
  <c r="F46" i="2"/>
  <c r="G68" i="2"/>
  <c r="G91" i="2"/>
  <c r="H114" i="2"/>
  <c r="C32" i="2"/>
  <c r="H54" i="2"/>
  <c r="F79" i="2"/>
  <c r="F107" i="2"/>
  <c r="F30" i="2"/>
  <c r="G52" i="2"/>
  <c r="H87" i="2"/>
  <c r="F112" i="2"/>
  <c r="C36" i="2"/>
  <c r="G58" i="2"/>
  <c r="G115" i="2"/>
  <c r="G36" i="2"/>
  <c r="C70" i="2"/>
  <c r="F86" i="2"/>
  <c r="C105" i="2"/>
  <c r="C64" i="2"/>
  <c r="H78" i="2"/>
  <c r="H31" i="2"/>
  <c r="F119" i="2"/>
  <c r="F111" i="2"/>
  <c r="G76" i="2"/>
  <c r="H81" i="2"/>
  <c r="F51" i="2"/>
  <c r="F76" i="2"/>
  <c r="F24" i="2"/>
  <c r="C73" i="2"/>
  <c r="C118" i="2"/>
  <c r="F72" i="2"/>
  <c r="C123" i="2"/>
  <c r="C69" i="2"/>
  <c r="C115" i="2"/>
  <c r="C66" i="2"/>
  <c r="C94" i="2"/>
  <c r="C91" i="2"/>
  <c r="G118" i="2"/>
  <c r="H100" i="2"/>
  <c r="H58" i="2"/>
  <c r="G85" i="2"/>
  <c r="G37" i="2"/>
  <c r="F85" i="2"/>
  <c r="F53" i="2"/>
  <c r="G25" i="2"/>
  <c r="G101" i="2"/>
  <c r="C35" i="2"/>
  <c r="G57" i="2"/>
  <c r="C79" i="2"/>
  <c r="F99" i="2"/>
  <c r="H119" i="2"/>
  <c r="F38" i="2"/>
  <c r="G60" i="2"/>
  <c r="F87" i="2"/>
  <c r="C112" i="2"/>
  <c r="G41" i="2"/>
  <c r="F63" i="2"/>
  <c r="C92" i="2"/>
  <c r="H117" i="2"/>
  <c r="H41" i="2"/>
  <c r="C75" i="2"/>
  <c r="C97" i="2"/>
  <c r="F123" i="2"/>
  <c r="F47" i="2"/>
  <c r="F75" i="2"/>
  <c r="H25" i="2"/>
  <c r="C111" i="2"/>
  <c r="H86" i="2"/>
  <c r="H73" i="2"/>
  <c r="H98" i="2"/>
  <c r="H47" i="2"/>
  <c r="H70" i="2"/>
  <c r="F67" i="2"/>
  <c r="H28" i="2"/>
  <c r="C101" i="2"/>
  <c r="H39" i="2"/>
  <c r="C93" i="2"/>
  <c r="C26" i="2"/>
  <c r="F121" i="2"/>
  <c r="G43" i="2"/>
  <c r="F109" i="2"/>
  <c r="G51" i="2"/>
  <c r="H128" i="2"/>
  <c r="H106" i="2"/>
  <c r="C38" i="2"/>
  <c r="I128" i="2"/>
  <c r="H111" i="2"/>
  <c r="F43" i="2"/>
  <c r="H65" i="2"/>
  <c r="H89" i="2"/>
  <c r="G109" i="2"/>
  <c r="C30" i="2"/>
  <c r="C52" i="2"/>
  <c r="G74" i="2"/>
  <c r="F104" i="2"/>
  <c r="F27" i="2"/>
  <c r="H49" i="2"/>
  <c r="H79" i="2"/>
  <c r="G107" i="2"/>
  <c r="G33" i="2"/>
  <c r="F55" i="2"/>
  <c r="C86" i="2"/>
  <c r="H112" i="2"/>
  <c r="H33" i="2"/>
  <c r="C67" i="2"/>
  <c r="F83" i="2"/>
  <c r="F103" i="2"/>
  <c r="G28" i="2"/>
  <c r="G65" i="2"/>
  <c r="C56" i="2"/>
  <c r="G26" i="2"/>
  <c r="C84" i="2"/>
  <c r="C43" i="2"/>
  <c r="H95" i="2"/>
  <c r="C59" i="2"/>
  <c r="F116" i="2"/>
  <c r="C68" i="2"/>
  <c r="F31" i="2"/>
  <c r="G96" i="2"/>
  <c r="C81" i="2"/>
  <c r="C57" i="2"/>
  <c r="F56" i="2"/>
  <c r="F84" i="2"/>
  <c r="F93" i="2"/>
  <c r="C39" i="2"/>
  <c r="F80" i="2"/>
  <c r="F28" i="2"/>
  <c r="G75" i="2"/>
  <c r="G120" i="2"/>
  <c r="C77" i="2"/>
  <c r="C107" i="2"/>
  <c r="C49" i="2"/>
  <c r="C99" i="2"/>
  <c r="H123" i="2"/>
  <c r="H94" i="2"/>
  <c r="H97" i="2"/>
  <c r="F118" i="2"/>
  <c r="F102" i="2"/>
  <c r="F81" i="2"/>
  <c r="F33" i="2"/>
  <c r="G63" i="2"/>
  <c r="G39" i="2"/>
  <c r="H88" i="2"/>
  <c r="H72" i="2"/>
  <c r="H56" i="2"/>
  <c r="H40" i="2"/>
  <c r="H85" i="2"/>
  <c r="G88" i="2"/>
  <c r="G72" i="2"/>
  <c r="G56" i="2"/>
  <c r="G40" i="2"/>
  <c r="H77" i="2"/>
  <c r="F92" i="2"/>
  <c r="C46" i="2"/>
  <c r="C48" i="2"/>
  <c r="C121" i="2"/>
  <c r="F68" i="2"/>
  <c r="C37" i="2"/>
  <c r="F32" i="2"/>
  <c r="H115" i="2"/>
  <c r="G94" i="2"/>
  <c r="H116" i="2"/>
  <c r="F73" i="2"/>
  <c r="H90" i="2"/>
  <c r="H34" i="2"/>
  <c r="G69" i="2"/>
  <c r="G53" i="2"/>
  <c r="H69" i="2"/>
  <c r="F69" i="2"/>
  <c r="F37" i="2"/>
  <c r="G19" i="2"/>
  <c r="H27" i="2"/>
  <c r="G48" i="2"/>
  <c r="H75" i="2"/>
  <c r="H53" i="2"/>
  <c r="F42" i="2"/>
  <c r="H64" i="2"/>
  <c r="F90" i="2"/>
  <c r="H50" i="2"/>
  <c r="F41" i="2"/>
  <c r="F94" i="2"/>
  <c r="G121" i="2"/>
  <c r="G110" i="2"/>
  <c r="F98" i="2"/>
  <c r="C122" i="2"/>
  <c r="G112" i="2"/>
  <c r="G92" i="2"/>
  <c r="G83" i="2"/>
  <c r="C61" i="2"/>
  <c r="C42" i="2"/>
  <c r="F113" i="2"/>
  <c r="C65" i="2"/>
  <c r="F101" i="2"/>
  <c r="C113" i="2"/>
  <c r="G111" i="2"/>
  <c r="G89" i="2"/>
  <c r="G70" i="2"/>
  <c r="G103" i="2"/>
  <c r="G123" i="2"/>
  <c r="C80" i="2"/>
  <c r="H30" i="2"/>
  <c r="C83" i="2"/>
  <c r="G30" i="2"/>
  <c r="H71" i="2"/>
  <c r="H122" i="2"/>
  <c r="F71" i="2"/>
  <c r="C27" i="2"/>
  <c r="C87" i="2"/>
  <c r="C40" i="2"/>
  <c r="F29" i="2"/>
  <c r="H51" i="2"/>
  <c r="F77" i="2"/>
  <c r="H61" i="2"/>
  <c r="G45" i="2"/>
  <c r="F66" i="2"/>
  <c r="H29" i="2"/>
  <c r="G55" i="2"/>
  <c r="F49" i="2"/>
  <c r="G97" i="2"/>
  <c r="H121" i="2"/>
  <c r="H113" i="2"/>
  <c r="F106" i="2"/>
  <c r="G27" i="2"/>
  <c r="C41" i="2"/>
  <c r="C102" i="2"/>
  <c r="F97" i="2"/>
  <c r="G67" i="2"/>
  <c r="C53" i="2"/>
  <c r="G116" i="2"/>
  <c r="G87" i="2"/>
  <c r="C106" i="2"/>
  <c r="F108" i="2"/>
  <c r="G106" i="2"/>
  <c r="C76" i="2"/>
  <c r="C62" i="2"/>
  <c r="G78" i="2"/>
  <c r="H120" i="2"/>
  <c r="F78" i="2"/>
  <c r="C28" i="2"/>
  <c r="C78" i="2"/>
  <c r="C120" i="2"/>
  <c r="G66" i="2"/>
  <c r="G117" i="2"/>
  <c r="H68" i="2"/>
  <c r="G122" i="2"/>
  <c r="H84" i="2"/>
  <c r="G119" i="2"/>
  <c r="I125" i="7"/>
  <c r="D22" i="7"/>
  <c r="F23" i="7"/>
  <c r="H24" i="7"/>
  <c r="D26" i="7"/>
  <c r="F27" i="7"/>
  <c r="H28" i="7"/>
  <c r="D30" i="7"/>
  <c r="F31" i="7"/>
  <c r="H32" i="7"/>
  <c r="D34" i="7"/>
  <c r="F35" i="7"/>
  <c r="H36" i="7"/>
  <c r="D38" i="7"/>
  <c r="F39" i="7"/>
  <c r="H40" i="7"/>
  <c r="D42" i="7"/>
  <c r="F43" i="7"/>
  <c r="H44" i="7"/>
  <c r="D46" i="7"/>
  <c r="F47" i="7"/>
  <c r="H48" i="7"/>
  <c r="D50" i="7"/>
  <c r="F51" i="7"/>
  <c r="H52" i="7"/>
  <c r="D54" i="7"/>
  <c r="F55" i="7"/>
  <c r="H56" i="7"/>
  <c r="D58" i="7"/>
  <c r="F59" i="7"/>
  <c r="H60" i="7"/>
  <c r="D62" i="7"/>
  <c r="F63" i="7"/>
  <c r="H64" i="7"/>
  <c r="D66" i="7"/>
  <c r="F67" i="7"/>
  <c r="H68" i="7"/>
  <c r="D70" i="7"/>
  <c r="F71" i="7"/>
  <c r="H72" i="7"/>
  <c r="D74" i="7"/>
  <c r="F75" i="7"/>
  <c r="H76" i="7"/>
  <c r="D78" i="7"/>
  <c r="F79" i="7"/>
  <c r="H80" i="7"/>
  <c r="D82" i="7"/>
  <c r="F83" i="7"/>
  <c r="H84" i="7"/>
  <c r="D86" i="7"/>
  <c r="F87" i="7"/>
  <c r="H88" i="7"/>
  <c r="D90" i="7"/>
  <c r="F91" i="7"/>
  <c r="H92" i="7"/>
  <c r="D94" i="7"/>
  <c r="F95" i="7"/>
  <c r="H96" i="7"/>
  <c r="D98" i="7"/>
  <c r="F99" i="7"/>
  <c r="H100" i="7"/>
  <c r="D102" i="7"/>
  <c r="F103" i="7"/>
  <c r="H104" i="7"/>
  <c r="D106" i="7"/>
  <c r="F107" i="7"/>
  <c r="H108" i="7"/>
  <c r="D110" i="7"/>
  <c r="F111" i="7"/>
  <c r="H112" i="7"/>
  <c r="D114" i="7"/>
  <c r="F115" i="7"/>
  <c r="H116" i="7"/>
  <c r="D118" i="7"/>
  <c r="F119" i="7"/>
  <c r="H120" i="7"/>
  <c r="G111" i="7"/>
  <c r="H125" i="7"/>
  <c r="E22" i="7"/>
  <c r="G23" i="7"/>
  <c r="C25" i="7"/>
  <c r="E26" i="7"/>
  <c r="G27" i="7"/>
  <c r="C29" i="7"/>
  <c r="E30" i="7"/>
  <c r="G31" i="7"/>
  <c r="C33" i="7"/>
  <c r="E34" i="7"/>
  <c r="G35" i="7"/>
  <c r="C37" i="7"/>
  <c r="E38" i="7"/>
  <c r="G39" i="7"/>
  <c r="C41" i="7"/>
  <c r="E42" i="7"/>
  <c r="G43" i="7"/>
  <c r="C45" i="7"/>
  <c r="E46" i="7"/>
  <c r="G47" i="7"/>
  <c r="C49" i="7"/>
  <c r="E50" i="7"/>
  <c r="G51" i="7"/>
  <c r="C53" i="7"/>
  <c r="E54" i="7"/>
  <c r="G55" i="7"/>
  <c r="C57" i="7"/>
  <c r="E58" i="7"/>
  <c r="G59" i="7"/>
  <c r="C61" i="7"/>
  <c r="E62" i="7"/>
  <c r="G63" i="7"/>
  <c r="C65" i="7"/>
  <c r="E66" i="7"/>
  <c r="G67" i="7"/>
  <c r="C69" i="7"/>
  <c r="E70" i="7"/>
  <c r="G71" i="7"/>
  <c r="C73" i="7"/>
  <c r="E74" i="7"/>
  <c r="G75" i="7"/>
  <c r="C77" i="7"/>
  <c r="E78" i="7"/>
  <c r="G79" i="7"/>
  <c r="C81" i="7"/>
  <c r="E82" i="7"/>
  <c r="G83" i="7"/>
  <c r="C85" i="7"/>
  <c r="E86" i="7"/>
  <c r="G87" i="7"/>
  <c r="C89" i="7"/>
  <c r="E90" i="7"/>
  <c r="G91" i="7"/>
  <c r="C93" i="7"/>
  <c r="E94" i="7"/>
  <c r="G95" i="7"/>
  <c r="C97" i="7"/>
  <c r="E98" i="7"/>
  <c r="G99" i="7"/>
  <c r="C101" i="7"/>
  <c r="E102" i="7"/>
  <c r="G103" i="7"/>
  <c r="C105" i="7"/>
  <c r="E106" i="7"/>
  <c r="G107" i="7"/>
  <c r="C109" i="7"/>
  <c r="E110" i="7"/>
  <c r="C113" i="7"/>
  <c r="G125" i="7"/>
  <c r="F22" i="7"/>
  <c r="H23" i="7"/>
  <c r="D25" i="7"/>
  <c r="F26" i="7"/>
  <c r="H27" i="7"/>
  <c r="D29" i="7"/>
  <c r="F30" i="7"/>
  <c r="H31" i="7"/>
  <c r="D33" i="7"/>
  <c r="F34" i="7"/>
  <c r="H35" i="7"/>
  <c r="D37" i="7"/>
  <c r="F38" i="7"/>
  <c r="H39" i="7"/>
  <c r="D41" i="7"/>
  <c r="F42" i="7"/>
  <c r="H43" i="7"/>
  <c r="D45" i="7"/>
  <c r="F46" i="7"/>
  <c r="H47" i="7"/>
  <c r="D49" i="7"/>
  <c r="F50" i="7"/>
  <c r="H51" i="7"/>
  <c r="D53" i="7"/>
  <c r="F54" i="7"/>
  <c r="H55" i="7"/>
  <c r="D57" i="7"/>
  <c r="F58" i="7"/>
  <c r="H59" i="7"/>
  <c r="D61" i="7"/>
  <c r="F62" i="7"/>
  <c r="H63" i="7"/>
  <c r="D65" i="7"/>
  <c r="F66" i="7"/>
  <c r="H67" i="7"/>
  <c r="D69" i="7"/>
  <c r="F70" i="7"/>
  <c r="H71" i="7"/>
  <c r="D73" i="7"/>
  <c r="F74" i="7"/>
  <c r="H75" i="7"/>
  <c r="D77" i="7"/>
  <c r="F78" i="7"/>
  <c r="H79" i="7"/>
  <c r="D81" i="7"/>
  <c r="F82" i="7"/>
  <c r="H83" i="7"/>
  <c r="D85" i="7"/>
  <c r="F86" i="7"/>
  <c r="H87" i="7"/>
  <c r="D89" i="7"/>
  <c r="F90" i="7"/>
  <c r="H91" i="7"/>
  <c r="D93" i="7"/>
  <c r="F94" i="7"/>
  <c r="H95" i="7"/>
  <c r="D97" i="7"/>
  <c r="F98" i="7"/>
  <c r="H99" i="7"/>
  <c r="D101" i="7"/>
  <c r="F102" i="7"/>
  <c r="H103" i="7"/>
  <c r="D105" i="7"/>
  <c r="F106" i="7"/>
  <c r="H107" i="7"/>
  <c r="D109" i="7"/>
  <c r="F110" i="7"/>
  <c r="H111" i="7"/>
  <c r="D113" i="7"/>
  <c r="F114" i="7"/>
  <c r="H115" i="7"/>
  <c r="D117" i="7"/>
  <c r="F118" i="7"/>
  <c r="H119" i="7"/>
  <c r="E21" i="7"/>
  <c r="C125" i="7"/>
  <c r="D23" i="7"/>
  <c r="F24" i="7"/>
  <c r="H25" i="7"/>
  <c r="D27" i="7"/>
  <c r="F28" i="7"/>
  <c r="H29" i="7"/>
  <c r="D31" i="7"/>
  <c r="F32" i="7"/>
  <c r="H33" i="7"/>
  <c r="D35" i="7"/>
  <c r="F36" i="7"/>
  <c r="H37" i="7"/>
  <c r="D39" i="7"/>
  <c r="F40" i="7"/>
  <c r="H41" i="7"/>
  <c r="D43" i="7"/>
  <c r="F44" i="7"/>
  <c r="H45" i="7"/>
  <c r="D47" i="7"/>
  <c r="F48" i="7"/>
  <c r="H49" i="7"/>
  <c r="D51" i="7"/>
  <c r="F52" i="7"/>
  <c r="H53" i="7"/>
  <c r="D55" i="7"/>
  <c r="F56" i="7"/>
  <c r="H57" i="7"/>
  <c r="D59" i="7"/>
  <c r="F60" i="7"/>
  <c r="H61" i="7"/>
  <c r="D63" i="7"/>
  <c r="F64" i="7"/>
  <c r="H65" i="7"/>
  <c r="D67" i="7"/>
  <c r="F68" i="7"/>
  <c r="H69" i="7"/>
  <c r="D71" i="7"/>
  <c r="F72" i="7"/>
  <c r="H73" i="7"/>
  <c r="D75" i="7"/>
  <c r="F76" i="7"/>
  <c r="H77" i="7"/>
  <c r="D79" i="7"/>
  <c r="F80" i="7"/>
  <c r="H81" i="7"/>
  <c r="D83" i="7"/>
  <c r="F84" i="7"/>
  <c r="H85" i="7"/>
  <c r="D87" i="7"/>
  <c r="F88" i="7"/>
  <c r="H89" i="7"/>
  <c r="D91" i="7"/>
  <c r="F92" i="7"/>
  <c r="H93" i="7"/>
  <c r="D95" i="7"/>
  <c r="F96" i="7"/>
  <c r="H97" i="7"/>
  <c r="D99" i="7"/>
  <c r="F100" i="7"/>
  <c r="H101" i="7"/>
  <c r="D103" i="7"/>
  <c r="F104" i="7"/>
  <c r="H105" i="7"/>
  <c r="D107" i="7"/>
  <c r="F108" i="7"/>
  <c r="H109" i="7"/>
  <c r="D111" i="7"/>
  <c r="F112" i="7"/>
  <c r="H113" i="7"/>
  <c r="D115" i="7"/>
  <c r="F116" i="7"/>
  <c r="H117" i="7"/>
  <c r="D119" i="7"/>
  <c r="F120" i="7"/>
  <c r="C21" i="7"/>
  <c r="C22" i="7"/>
  <c r="E23" i="7"/>
  <c r="G24" i="7"/>
  <c r="C26" i="7"/>
  <c r="E27" i="7"/>
  <c r="G28" i="7"/>
  <c r="C30" i="7"/>
  <c r="E31" i="7"/>
  <c r="G32" i="7"/>
  <c r="F125" i="7"/>
  <c r="E24" i="7"/>
  <c r="D28" i="7"/>
  <c r="C32" i="7"/>
  <c r="H34" i="7"/>
  <c r="F37" i="7"/>
  <c r="D40" i="7"/>
  <c r="H42" i="7"/>
  <c r="F45" i="7"/>
  <c r="D48" i="7"/>
  <c r="H50" i="7"/>
  <c r="F53" i="7"/>
  <c r="D56" i="7"/>
  <c r="H58" i="7"/>
  <c r="F61" i="7"/>
  <c r="D64" i="7"/>
  <c r="H66" i="7"/>
  <c r="F69" i="7"/>
  <c r="D72" i="7"/>
  <c r="H74" i="7"/>
  <c r="F77" i="7"/>
  <c r="D80" i="7"/>
  <c r="H82" i="7"/>
  <c r="F85" i="7"/>
  <c r="D88" i="7"/>
  <c r="H90" i="7"/>
  <c r="F93" i="7"/>
  <c r="D96" i="7"/>
  <c r="H98" i="7"/>
  <c r="F101" i="7"/>
  <c r="D104" i="7"/>
  <c r="H106" i="7"/>
  <c r="F109" i="7"/>
  <c r="D112" i="7"/>
  <c r="G114" i="7"/>
  <c r="G116" i="7"/>
  <c r="H118" i="7"/>
  <c r="D21" i="7"/>
  <c r="E88" i="7"/>
  <c r="G93" i="7"/>
  <c r="C99" i="7"/>
  <c r="E104" i="7"/>
  <c r="G109" i="7"/>
  <c r="H114" i="7"/>
  <c r="C117" i="7"/>
  <c r="F21" i="7"/>
  <c r="C44" i="7"/>
  <c r="G54" i="7"/>
  <c r="G62" i="7"/>
  <c r="E73" i="7"/>
  <c r="E81" i="7"/>
  <c r="C92" i="7"/>
  <c r="G102" i="7"/>
  <c r="E113" i="7"/>
  <c r="H21" i="7"/>
  <c r="F33" i="7"/>
  <c r="F41" i="7"/>
  <c r="D52" i="7"/>
  <c r="H62" i="7"/>
  <c r="F73" i="7"/>
  <c r="D84" i="7"/>
  <c r="D92" i="7"/>
  <c r="H102" i="7"/>
  <c r="F113" i="7"/>
  <c r="C23" i="7"/>
  <c r="C39" i="7"/>
  <c r="G49" i="7"/>
  <c r="E60" i="7"/>
  <c r="C71" i="7"/>
  <c r="G81" i="7"/>
  <c r="E92" i="7"/>
  <c r="C103" i="7"/>
  <c r="C111" i="7"/>
  <c r="D120" i="7"/>
  <c r="E125" i="7"/>
  <c r="E25" i="7"/>
  <c r="E28" i="7"/>
  <c r="D32" i="7"/>
  <c r="C35" i="7"/>
  <c r="G37" i="7"/>
  <c r="E40" i="7"/>
  <c r="C43" i="7"/>
  <c r="G45" i="7"/>
  <c r="E48" i="7"/>
  <c r="C51" i="7"/>
  <c r="G53" i="7"/>
  <c r="E56" i="7"/>
  <c r="C59" i="7"/>
  <c r="G61" i="7"/>
  <c r="E64" i="7"/>
  <c r="C67" i="7"/>
  <c r="G69" i="7"/>
  <c r="E72" i="7"/>
  <c r="C75" i="7"/>
  <c r="G77" i="7"/>
  <c r="E80" i="7"/>
  <c r="C83" i="7"/>
  <c r="G85" i="7"/>
  <c r="C91" i="7"/>
  <c r="E96" i="7"/>
  <c r="G101" i="7"/>
  <c r="C107" i="7"/>
  <c r="E112" i="7"/>
  <c r="C119" i="7"/>
  <c r="E41" i="7"/>
  <c r="E57" i="7"/>
  <c r="E65" i="7"/>
  <c r="C76" i="7"/>
  <c r="C84" i="7"/>
  <c r="G94" i="7"/>
  <c r="E105" i="7"/>
  <c r="F117" i="7"/>
  <c r="G29" i="7"/>
  <c r="H46" i="7"/>
  <c r="F57" i="7"/>
  <c r="H70" i="7"/>
  <c r="F81" i="7"/>
  <c r="H94" i="7"/>
  <c r="D108" i="7"/>
  <c r="G117" i="7"/>
  <c r="G30" i="7"/>
  <c r="E44" i="7"/>
  <c r="C55" i="7"/>
  <c r="G65" i="7"/>
  <c r="C79" i="7"/>
  <c r="G89" i="7"/>
  <c r="E100" i="7"/>
  <c r="G113" i="7"/>
  <c r="D125" i="7"/>
  <c r="F25" i="7"/>
  <c r="E29" i="7"/>
  <c r="E32" i="7"/>
  <c r="E35" i="7"/>
  <c r="C38" i="7"/>
  <c r="G40" i="7"/>
  <c r="E43" i="7"/>
  <c r="C46" i="7"/>
  <c r="G48" i="7"/>
  <c r="E51" i="7"/>
  <c r="C54" i="7"/>
  <c r="G56" i="7"/>
  <c r="E59" i="7"/>
  <c r="C62" i="7"/>
  <c r="G64" i="7"/>
  <c r="E67" i="7"/>
  <c r="C70" i="7"/>
  <c r="G72" i="7"/>
  <c r="E75" i="7"/>
  <c r="C78" i="7"/>
  <c r="G80" i="7"/>
  <c r="E83" i="7"/>
  <c r="C86" i="7"/>
  <c r="G88" i="7"/>
  <c r="E91" i="7"/>
  <c r="C94" i="7"/>
  <c r="G96" i="7"/>
  <c r="E99" i="7"/>
  <c r="C102" i="7"/>
  <c r="G104" i="7"/>
  <c r="E107" i="7"/>
  <c r="C110" i="7"/>
  <c r="G112" i="7"/>
  <c r="C115" i="7"/>
  <c r="E117" i="7"/>
  <c r="E119" i="7"/>
  <c r="G21" i="7"/>
  <c r="G22" i="7"/>
  <c r="G25" i="7"/>
  <c r="F29" i="7"/>
  <c r="E33" i="7"/>
  <c r="C36" i="7"/>
  <c r="G38" i="7"/>
  <c r="G46" i="7"/>
  <c r="E49" i="7"/>
  <c r="C52" i="7"/>
  <c r="C60" i="7"/>
  <c r="C68" i="7"/>
  <c r="G78" i="7"/>
  <c r="G86" i="7"/>
  <c r="E97" i="7"/>
  <c r="G110" i="7"/>
  <c r="G119" i="7"/>
  <c r="G26" i="7"/>
  <c r="D44" i="7"/>
  <c r="H54" i="7"/>
  <c r="F65" i="7"/>
  <c r="D76" i="7"/>
  <c r="H86" i="7"/>
  <c r="F97" i="7"/>
  <c r="F105" i="7"/>
  <c r="G115" i="7"/>
  <c r="H26" i="7"/>
  <c r="E36" i="7"/>
  <c r="C47" i="7"/>
  <c r="G57" i="7"/>
  <c r="E68" i="7"/>
  <c r="E76" i="7"/>
  <c r="C87" i="7"/>
  <c r="G97" i="7"/>
  <c r="E108" i="7"/>
  <c r="C118" i="7"/>
  <c r="C24" i="7"/>
  <c r="C27" i="7"/>
  <c r="H30" i="7"/>
  <c r="C34" i="7"/>
  <c r="G36" i="7"/>
  <c r="E39" i="7"/>
  <c r="C42" i="7"/>
  <c r="G44" i="7"/>
  <c r="E47" i="7"/>
  <c r="C50" i="7"/>
  <c r="G52" i="7"/>
  <c r="E55" i="7"/>
  <c r="C58" i="7"/>
  <c r="G60" i="7"/>
  <c r="E63" i="7"/>
  <c r="C66" i="7"/>
  <c r="G68" i="7"/>
  <c r="E71" i="7"/>
  <c r="C74" i="7"/>
  <c r="G76" i="7"/>
  <c r="E79" i="7"/>
  <c r="C82" i="7"/>
  <c r="G84" i="7"/>
  <c r="E87" i="7"/>
  <c r="C90" i="7"/>
  <c r="G92" i="7"/>
  <c r="E95" i="7"/>
  <c r="C98" i="7"/>
  <c r="G100" i="7"/>
  <c r="E103" i="7"/>
  <c r="C106" i="7"/>
  <c r="G108" i="7"/>
  <c r="E111" i="7"/>
  <c r="C114" i="7"/>
  <c r="D116" i="7"/>
  <c r="E118" i="7"/>
  <c r="E120" i="7"/>
  <c r="D24" i="7"/>
  <c r="C28" i="7"/>
  <c r="C31" i="7"/>
  <c r="G34" i="7"/>
  <c r="E37" i="7"/>
  <c r="C40" i="7"/>
  <c r="G42" i="7"/>
  <c r="E45" i="7"/>
  <c r="C48" i="7"/>
  <c r="G50" i="7"/>
  <c r="E53" i="7"/>
  <c r="C56" i="7"/>
  <c r="G58" i="7"/>
  <c r="E61" i="7"/>
  <c r="C64" i="7"/>
  <c r="G66" i="7"/>
  <c r="E69" i="7"/>
  <c r="C72" i="7"/>
  <c r="G74" i="7"/>
  <c r="E77" i="7"/>
  <c r="C80" i="7"/>
  <c r="G82" i="7"/>
  <c r="E85" i="7"/>
  <c r="C88" i="7"/>
  <c r="G90" i="7"/>
  <c r="E93" i="7"/>
  <c r="C96" i="7"/>
  <c r="G98" i="7"/>
  <c r="E101" i="7"/>
  <c r="C104" i="7"/>
  <c r="G106" i="7"/>
  <c r="E109" i="7"/>
  <c r="C112" i="7"/>
  <c r="E114" i="7"/>
  <c r="E116" i="7"/>
  <c r="G118" i="7"/>
  <c r="G120" i="7"/>
  <c r="G70" i="7"/>
  <c r="E89" i="7"/>
  <c r="C100" i="7"/>
  <c r="C108" i="7"/>
  <c r="E115" i="7"/>
  <c r="H22" i="7"/>
  <c r="D36" i="7"/>
  <c r="H38" i="7"/>
  <c r="F49" i="7"/>
  <c r="D60" i="7"/>
  <c r="D68" i="7"/>
  <c r="H78" i="7"/>
  <c r="F89" i="7"/>
  <c r="D100" i="7"/>
  <c r="H110" i="7"/>
  <c r="C120" i="7"/>
  <c r="G33" i="7"/>
  <c r="G41" i="7"/>
  <c r="E52" i="7"/>
  <c r="C63" i="7"/>
  <c r="G73" i="7"/>
  <c r="E84" i="7"/>
  <c r="C95" i="7"/>
  <c r="G105" i="7"/>
  <c r="C116" i="7"/>
  <c r="I129" i="6"/>
  <c r="D26" i="6"/>
  <c r="F27" i="6"/>
  <c r="H28" i="6"/>
  <c r="D30" i="6"/>
  <c r="F31" i="6"/>
  <c r="H32" i="6"/>
  <c r="D34" i="6"/>
  <c r="F35" i="6"/>
  <c r="H36" i="6"/>
  <c r="D38" i="6"/>
  <c r="F39" i="6"/>
  <c r="H40" i="6"/>
  <c r="D42" i="6"/>
  <c r="F43" i="6"/>
  <c r="H44" i="6"/>
  <c r="D46" i="6"/>
  <c r="F47" i="6"/>
  <c r="H48" i="6"/>
  <c r="D50" i="6"/>
  <c r="F51" i="6"/>
  <c r="H52" i="6"/>
  <c r="D54" i="6"/>
  <c r="F55" i="6"/>
  <c r="H56" i="6"/>
  <c r="D58" i="6"/>
  <c r="F59" i="6"/>
  <c r="H60" i="6"/>
  <c r="D62" i="6"/>
  <c r="F63" i="6"/>
  <c r="H64" i="6"/>
  <c r="D66" i="6"/>
  <c r="F67" i="6"/>
  <c r="H68" i="6"/>
  <c r="D70" i="6"/>
  <c r="F71" i="6"/>
  <c r="H72" i="6"/>
  <c r="D74" i="6"/>
  <c r="F75" i="6"/>
  <c r="H76" i="6"/>
  <c r="D78" i="6"/>
  <c r="F79" i="6"/>
  <c r="H80" i="6"/>
  <c r="D82" i="6"/>
  <c r="F83" i="6"/>
  <c r="H84" i="6"/>
  <c r="D86" i="6"/>
  <c r="F87" i="6"/>
  <c r="H88" i="6"/>
  <c r="D90" i="6"/>
  <c r="F91" i="6"/>
  <c r="H92" i="6"/>
  <c r="D94" i="6"/>
  <c r="F95" i="6"/>
  <c r="H96" i="6"/>
  <c r="D98" i="6"/>
  <c r="F99" i="6"/>
  <c r="H100" i="6"/>
  <c r="D102" i="6"/>
  <c r="F103" i="6"/>
  <c r="H104" i="6"/>
  <c r="D106" i="6"/>
  <c r="F107" i="6"/>
  <c r="H108" i="6"/>
  <c r="D110" i="6"/>
  <c r="F111" i="6"/>
  <c r="H112" i="6"/>
  <c r="D114" i="6"/>
  <c r="F115" i="6"/>
  <c r="H116" i="6"/>
  <c r="D118" i="6"/>
  <c r="F119" i="6"/>
  <c r="H120" i="6"/>
  <c r="D122" i="6"/>
  <c r="F123" i="6"/>
  <c r="H124" i="6"/>
  <c r="C28" i="6"/>
  <c r="G42" i="6"/>
  <c r="G46" i="6"/>
  <c r="H129" i="6"/>
  <c r="E26" i="6"/>
  <c r="G27" i="6"/>
  <c r="C29" i="6"/>
  <c r="E30" i="6"/>
  <c r="G31" i="6"/>
  <c r="C33" i="6"/>
  <c r="E34" i="6"/>
  <c r="G35" i="6"/>
  <c r="C37" i="6"/>
  <c r="E38" i="6"/>
  <c r="G39" i="6"/>
  <c r="C41" i="6"/>
  <c r="E42" i="6"/>
  <c r="G43" i="6"/>
  <c r="C45" i="6"/>
  <c r="E46" i="6"/>
  <c r="G47" i="6"/>
  <c r="C49" i="6"/>
  <c r="E50" i="6"/>
  <c r="G51" i="6"/>
  <c r="C53" i="6"/>
  <c r="E54" i="6"/>
  <c r="G55" i="6"/>
  <c r="C57" i="6"/>
  <c r="E58" i="6"/>
  <c r="G59" i="6"/>
  <c r="C61" i="6"/>
  <c r="E62" i="6"/>
  <c r="G63" i="6"/>
  <c r="C65" i="6"/>
  <c r="E66" i="6"/>
  <c r="G67" i="6"/>
  <c r="C69" i="6"/>
  <c r="E70" i="6"/>
  <c r="G71" i="6"/>
  <c r="C73" i="6"/>
  <c r="E74" i="6"/>
  <c r="G75" i="6"/>
  <c r="C77" i="6"/>
  <c r="E78" i="6"/>
  <c r="G79" i="6"/>
  <c r="C81" i="6"/>
  <c r="E82" i="6"/>
  <c r="G83" i="6"/>
  <c r="C85" i="6"/>
  <c r="E86" i="6"/>
  <c r="G87" i="6"/>
  <c r="C89" i="6"/>
  <c r="E90" i="6"/>
  <c r="G91" i="6"/>
  <c r="C93" i="6"/>
  <c r="E94" i="6"/>
  <c r="G95" i="6"/>
  <c r="C97" i="6"/>
  <c r="E98" i="6"/>
  <c r="G99" i="6"/>
  <c r="C101" i="6"/>
  <c r="E102" i="6"/>
  <c r="G103" i="6"/>
  <c r="C105" i="6"/>
  <c r="E106" i="6"/>
  <c r="G107" i="6"/>
  <c r="C109" i="6"/>
  <c r="E110" i="6"/>
  <c r="G111" i="6"/>
  <c r="C113" i="6"/>
  <c r="E114" i="6"/>
  <c r="G115" i="6"/>
  <c r="C117" i="6"/>
  <c r="E118" i="6"/>
  <c r="G119" i="6"/>
  <c r="C121" i="6"/>
  <c r="E122" i="6"/>
  <c r="G123" i="6"/>
  <c r="D25" i="6"/>
  <c r="E25" i="6"/>
  <c r="G26" i="6"/>
  <c r="E29" i="6"/>
  <c r="C32" i="6"/>
  <c r="G34" i="6"/>
  <c r="E37" i="6"/>
  <c r="C40" i="6"/>
  <c r="C44" i="6"/>
  <c r="C48" i="6"/>
  <c r="G129" i="6"/>
  <c r="F26" i="6"/>
  <c r="H27" i="6"/>
  <c r="D29" i="6"/>
  <c r="F30" i="6"/>
  <c r="H31" i="6"/>
  <c r="D33" i="6"/>
  <c r="F34" i="6"/>
  <c r="H35" i="6"/>
  <c r="D37" i="6"/>
  <c r="F38" i="6"/>
  <c r="H39" i="6"/>
  <c r="D41" i="6"/>
  <c r="F42" i="6"/>
  <c r="H43" i="6"/>
  <c r="D45" i="6"/>
  <c r="F46" i="6"/>
  <c r="H47" i="6"/>
  <c r="D49" i="6"/>
  <c r="F50" i="6"/>
  <c r="H51" i="6"/>
  <c r="D53" i="6"/>
  <c r="F54" i="6"/>
  <c r="H55" i="6"/>
  <c r="D57" i="6"/>
  <c r="F58" i="6"/>
  <c r="H59" i="6"/>
  <c r="D61" i="6"/>
  <c r="F62" i="6"/>
  <c r="H63" i="6"/>
  <c r="D65" i="6"/>
  <c r="F66" i="6"/>
  <c r="H67" i="6"/>
  <c r="D69" i="6"/>
  <c r="F70" i="6"/>
  <c r="H71" i="6"/>
  <c r="D73" i="6"/>
  <c r="F74" i="6"/>
  <c r="H75" i="6"/>
  <c r="D77" i="6"/>
  <c r="F78" i="6"/>
  <c r="H79" i="6"/>
  <c r="D81" i="6"/>
  <c r="F82" i="6"/>
  <c r="H83" i="6"/>
  <c r="D85" i="6"/>
  <c r="F86" i="6"/>
  <c r="H87" i="6"/>
  <c r="D89" i="6"/>
  <c r="F90" i="6"/>
  <c r="H91" i="6"/>
  <c r="D93" i="6"/>
  <c r="F94" i="6"/>
  <c r="H95" i="6"/>
  <c r="D97" i="6"/>
  <c r="F98" i="6"/>
  <c r="H99" i="6"/>
  <c r="D101" i="6"/>
  <c r="F102" i="6"/>
  <c r="H103" i="6"/>
  <c r="D105" i="6"/>
  <c r="F106" i="6"/>
  <c r="H107" i="6"/>
  <c r="D109" i="6"/>
  <c r="F110" i="6"/>
  <c r="H111" i="6"/>
  <c r="D113" i="6"/>
  <c r="F114" i="6"/>
  <c r="H115" i="6"/>
  <c r="D117" i="6"/>
  <c r="F118" i="6"/>
  <c r="H119" i="6"/>
  <c r="D121" i="6"/>
  <c r="F122" i="6"/>
  <c r="H123" i="6"/>
  <c r="F129" i="6"/>
  <c r="G30" i="6"/>
  <c r="E33" i="6"/>
  <c r="C36" i="6"/>
  <c r="G38" i="6"/>
  <c r="E41" i="6"/>
  <c r="E45" i="6"/>
  <c r="E49" i="6"/>
  <c r="C129" i="6"/>
  <c r="D27" i="6"/>
  <c r="F28" i="6"/>
  <c r="H29" i="6"/>
  <c r="D31" i="6"/>
  <c r="F32" i="6"/>
  <c r="H33" i="6"/>
  <c r="D35" i="6"/>
  <c r="F36" i="6"/>
  <c r="H37" i="6"/>
  <c r="D39" i="6"/>
  <c r="F40" i="6"/>
  <c r="H41" i="6"/>
  <c r="D43" i="6"/>
  <c r="F44" i="6"/>
  <c r="H45" i="6"/>
  <c r="D47" i="6"/>
  <c r="F48" i="6"/>
  <c r="H49" i="6"/>
  <c r="D51" i="6"/>
  <c r="F52" i="6"/>
  <c r="H53" i="6"/>
  <c r="D55" i="6"/>
  <c r="F56" i="6"/>
  <c r="H57" i="6"/>
  <c r="D59" i="6"/>
  <c r="F60" i="6"/>
  <c r="H61" i="6"/>
  <c r="D63" i="6"/>
  <c r="F64" i="6"/>
  <c r="H65" i="6"/>
  <c r="D67" i="6"/>
  <c r="F68" i="6"/>
  <c r="H69" i="6"/>
  <c r="D71" i="6"/>
  <c r="F72" i="6"/>
  <c r="H73" i="6"/>
  <c r="D75" i="6"/>
  <c r="F76" i="6"/>
  <c r="H77" i="6"/>
  <c r="D79" i="6"/>
  <c r="F80" i="6"/>
  <c r="H81" i="6"/>
  <c r="D83" i="6"/>
  <c r="F84" i="6"/>
  <c r="H85" i="6"/>
  <c r="D87" i="6"/>
  <c r="F88" i="6"/>
  <c r="H89" i="6"/>
  <c r="D91" i="6"/>
  <c r="F92" i="6"/>
  <c r="H93" i="6"/>
  <c r="D95" i="6"/>
  <c r="F96" i="6"/>
  <c r="H97" i="6"/>
  <c r="D99" i="6"/>
  <c r="F100" i="6"/>
  <c r="H101" i="6"/>
  <c r="D103" i="6"/>
  <c r="F104" i="6"/>
  <c r="H105" i="6"/>
  <c r="D107" i="6"/>
  <c r="F108" i="6"/>
  <c r="H109" i="6"/>
  <c r="D111" i="6"/>
  <c r="F112" i="6"/>
  <c r="H113" i="6"/>
  <c r="D115" i="6"/>
  <c r="F116" i="6"/>
  <c r="H117" i="6"/>
  <c r="D119" i="6"/>
  <c r="F120" i="6"/>
  <c r="H121" i="6"/>
  <c r="D123" i="6"/>
  <c r="F124" i="6"/>
  <c r="C25" i="6"/>
  <c r="C26" i="6"/>
  <c r="E27" i="6"/>
  <c r="G28" i="6"/>
  <c r="C30" i="6"/>
  <c r="E31" i="6"/>
  <c r="G32" i="6"/>
  <c r="C34" i="6"/>
  <c r="E129" i="6"/>
  <c r="H30" i="6"/>
  <c r="E35" i="6"/>
  <c r="C39" i="6"/>
  <c r="H42" i="6"/>
  <c r="C46" i="6"/>
  <c r="G49" i="6"/>
  <c r="E52" i="6"/>
  <c r="C55" i="6"/>
  <c r="G57" i="6"/>
  <c r="E60" i="6"/>
  <c r="C63" i="6"/>
  <c r="G65" i="6"/>
  <c r="E68" i="6"/>
  <c r="C71" i="6"/>
  <c r="G73" i="6"/>
  <c r="E76" i="6"/>
  <c r="C79" i="6"/>
  <c r="G81" i="6"/>
  <c r="E84" i="6"/>
  <c r="C87" i="6"/>
  <c r="G89" i="6"/>
  <c r="E92" i="6"/>
  <c r="C95" i="6"/>
  <c r="G97" i="6"/>
  <c r="E100" i="6"/>
  <c r="C103" i="6"/>
  <c r="G105" i="6"/>
  <c r="E108" i="6"/>
  <c r="C111" i="6"/>
  <c r="G113" i="6"/>
  <c r="E116" i="6"/>
  <c r="G121" i="6"/>
  <c r="G53" i="6"/>
  <c r="E80" i="6"/>
  <c r="C91" i="6"/>
  <c r="G101" i="6"/>
  <c r="C115" i="6"/>
  <c r="H25" i="6"/>
  <c r="F41" i="6"/>
  <c r="E59" i="6"/>
  <c r="C70" i="6"/>
  <c r="G80" i="6"/>
  <c r="E91" i="6"/>
  <c r="C102" i="6"/>
  <c r="G112" i="6"/>
  <c r="D129" i="6"/>
  <c r="C31" i="6"/>
  <c r="D36" i="6"/>
  <c r="E39" i="6"/>
  <c r="C43" i="6"/>
  <c r="H46" i="6"/>
  <c r="C50" i="6"/>
  <c r="G52" i="6"/>
  <c r="E55" i="6"/>
  <c r="C58" i="6"/>
  <c r="G60" i="6"/>
  <c r="E63" i="6"/>
  <c r="C66" i="6"/>
  <c r="G68" i="6"/>
  <c r="E71" i="6"/>
  <c r="C74" i="6"/>
  <c r="G76" i="6"/>
  <c r="E79" i="6"/>
  <c r="C82" i="6"/>
  <c r="G84" i="6"/>
  <c r="E87" i="6"/>
  <c r="C90" i="6"/>
  <c r="G92" i="6"/>
  <c r="E95" i="6"/>
  <c r="C98" i="6"/>
  <c r="G100" i="6"/>
  <c r="E103" i="6"/>
  <c r="C106" i="6"/>
  <c r="G108" i="6"/>
  <c r="E111" i="6"/>
  <c r="C114" i="6"/>
  <c r="G116" i="6"/>
  <c r="E119" i="6"/>
  <c r="C122" i="6"/>
  <c r="G124" i="6"/>
  <c r="C88" i="6"/>
  <c r="E93" i="6"/>
  <c r="G98" i="6"/>
  <c r="C104" i="6"/>
  <c r="G106" i="6"/>
  <c r="C112" i="6"/>
  <c r="E117" i="6"/>
  <c r="G122" i="6"/>
  <c r="C27" i="6"/>
  <c r="G36" i="6"/>
  <c r="E40" i="6"/>
  <c r="D44" i="6"/>
  <c r="H50" i="6"/>
  <c r="D56" i="6"/>
  <c r="F61" i="6"/>
  <c r="H66" i="6"/>
  <c r="D72" i="6"/>
  <c r="F77" i="6"/>
  <c r="H82" i="6"/>
  <c r="D88" i="6"/>
  <c r="F93" i="6"/>
  <c r="H98" i="6"/>
  <c r="D104" i="6"/>
  <c r="H106" i="6"/>
  <c r="D112" i="6"/>
  <c r="F117" i="6"/>
  <c r="H122" i="6"/>
  <c r="D28" i="6"/>
  <c r="F37" i="6"/>
  <c r="G40" i="6"/>
  <c r="D48" i="6"/>
  <c r="E56" i="6"/>
  <c r="E64" i="6"/>
  <c r="G69" i="6"/>
  <c r="G77" i="6"/>
  <c r="E88" i="6"/>
  <c r="C99" i="6"/>
  <c r="G109" i="6"/>
  <c r="E120" i="6"/>
  <c r="E28" i="6"/>
  <c r="G44" i="6"/>
  <c r="E51" i="6"/>
  <c r="C62" i="6"/>
  <c r="G72" i="6"/>
  <c r="E83" i="6"/>
  <c r="C94" i="6"/>
  <c r="G104" i="6"/>
  <c r="E115" i="6"/>
  <c r="H26" i="6"/>
  <c r="D32" i="6"/>
  <c r="E36" i="6"/>
  <c r="D40" i="6"/>
  <c r="E43" i="6"/>
  <c r="C47" i="6"/>
  <c r="G50" i="6"/>
  <c r="E53" i="6"/>
  <c r="C56" i="6"/>
  <c r="G58" i="6"/>
  <c r="E61" i="6"/>
  <c r="C64" i="6"/>
  <c r="G66" i="6"/>
  <c r="E69" i="6"/>
  <c r="C72" i="6"/>
  <c r="G74" i="6"/>
  <c r="E77" i="6"/>
  <c r="C80" i="6"/>
  <c r="G82" i="6"/>
  <c r="E85" i="6"/>
  <c r="G90" i="6"/>
  <c r="C96" i="6"/>
  <c r="E101" i="6"/>
  <c r="E109" i="6"/>
  <c r="G114" i="6"/>
  <c r="C120" i="6"/>
  <c r="F25" i="6"/>
  <c r="E32" i="6"/>
  <c r="E47" i="6"/>
  <c r="F53" i="6"/>
  <c r="H58" i="6"/>
  <c r="D64" i="6"/>
  <c r="F69" i="6"/>
  <c r="H74" i="6"/>
  <c r="D80" i="6"/>
  <c r="F85" i="6"/>
  <c r="H90" i="6"/>
  <c r="D96" i="6"/>
  <c r="F101" i="6"/>
  <c r="F109" i="6"/>
  <c r="H114" i="6"/>
  <c r="D120" i="6"/>
  <c r="G25" i="6"/>
  <c r="F33" i="6"/>
  <c r="E44" i="6"/>
  <c r="C51" i="6"/>
  <c r="G61" i="6"/>
  <c r="C67" i="6"/>
  <c r="C75" i="6"/>
  <c r="G85" i="6"/>
  <c r="E96" i="6"/>
  <c r="C107" i="6"/>
  <c r="G117" i="6"/>
  <c r="G37" i="6"/>
  <c r="G56" i="6"/>
  <c r="E67" i="6"/>
  <c r="C78" i="6"/>
  <c r="G88" i="6"/>
  <c r="E99" i="6"/>
  <c r="C110" i="6"/>
  <c r="F29" i="6"/>
  <c r="H34" i="6"/>
  <c r="C38" i="6"/>
  <c r="G41" i="6"/>
  <c r="F45" i="6"/>
  <c r="G48" i="6"/>
  <c r="C52" i="6"/>
  <c r="G54" i="6"/>
  <c r="E57" i="6"/>
  <c r="C60" i="6"/>
  <c r="G62" i="6"/>
  <c r="E65" i="6"/>
  <c r="C68" i="6"/>
  <c r="G70" i="6"/>
  <c r="E73" i="6"/>
  <c r="C76" i="6"/>
  <c r="G78" i="6"/>
  <c r="E81" i="6"/>
  <c r="C84" i="6"/>
  <c r="G86" i="6"/>
  <c r="E89" i="6"/>
  <c r="C92" i="6"/>
  <c r="G94" i="6"/>
  <c r="E97" i="6"/>
  <c r="C100" i="6"/>
  <c r="G102" i="6"/>
  <c r="E105" i="6"/>
  <c r="C108" i="6"/>
  <c r="G110" i="6"/>
  <c r="E113" i="6"/>
  <c r="C116" i="6"/>
  <c r="G118" i="6"/>
  <c r="E121" i="6"/>
  <c r="C124" i="6"/>
  <c r="G29" i="6"/>
  <c r="C35" i="6"/>
  <c r="H38" i="6"/>
  <c r="C42" i="6"/>
  <c r="G45" i="6"/>
  <c r="F49" i="6"/>
  <c r="D52" i="6"/>
  <c r="H54" i="6"/>
  <c r="F57" i="6"/>
  <c r="D60" i="6"/>
  <c r="H62" i="6"/>
  <c r="F65" i="6"/>
  <c r="D68" i="6"/>
  <c r="H70" i="6"/>
  <c r="F73" i="6"/>
  <c r="D76" i="6"/>
  <c r="H78" i="6"/>
  <c r="F81" i="6"/>
  <c r="D84" i="6"/>
  <c r="H86" i="6"/>
  <c r="F89" i="6"/>
  <c r="D92" i="6"/>
  <c r="H94" i="6"/>
  <c r="F97" i="6"/>
  <c r="D100" i="6"/>
  <c r="H102" i="6"/>
  <c r="F105" i="6"/>
  <c r="D108" i="6"/>
  <c r="H110" i="6"/>
  <c r="F113" i="6"/>
  <c r="D116" i="6"/>
  <c r="H118" i="6"/>
  <c r="F121" i="6"/>
  <c r="D124" i="6"/>
  <c r="C119" i="6"/>
  <c r="E124" i="6"/>
  <c r="C59" i="6"/>
  <c r="E72" i="6"/>
  <c r="C83" i="6"/>
  <c r="G93" i="6"/>
  <c r="E104" i="6"/>
  <c r="E112" i="6"/>
  <c r="C123" i="6"/>
  <c r="G33" i="6"/>
  <c r="E48" i="6"/>
  <c r="C54" i="6"/>
  <c r="G64" i="6"/>
  <c r="E75" i="6"/>
  <c r="C86" i="6"/>
  <c r="G96" i="6"/>
  <c r="E107" i="6"/>
  <c r="G120" i="6"/>
  <c r="E123" i="6"/>
  <c r="C118" i="6"/>
  <c r="E29" i="3"/>
  <c r="G94" i="3"/>
  <c r="E66" i="3"/>
  <c r="H44" i="3"/>
  <c r="G61" i="3"/>
  <c r="D51" i="3"/>
  <c r="H40" i="3"/>
  <c r="H123" i="3"/>
  <c r="D76" i="3"/>
  <c r="C99" i="3"/>
  <c r="G19" i="6"/>
  <c r="D28" i="4"/>
  <c r="F29" i="4"/>
  <c r="D37" i="4"/>
  <c r="G38" i="4"/>
  <c r="E43" i="4"/>
  <c r="F46" i="4"/>
  <c r="H47" i="4"/>
  <c r="C51" i="4"/>
  <c r="G52" i="4"/>
  <c r="C54" i="4"/>
  <c r="F55" i="4"/>
  <c r="C58" i="4"/>
  <c r="D60" i="4"/>
  <c r="F61" i="4"/>
  <c r="E67" i="4"/>
  <c r="F70" i="4"/>
  <c r="H71" i="4"/>
  <c r="C75" i="4"/>
  <c r="G76" i="4"/>
  <c r="C78" i="4"/>
  <c r="F79" i="4"/>
  <c r="F84" i="4"/>
  <c r="D87" i="4"/>
  <c r="C90" i="4"/>
  <c r="E92" i="4"/>
  <c r="G93" i="4"/>
  <c r="C95" i="4"/>
  <c r="D101" i="4"/>
  <c r="G102" i="4"/>
  <c r="D106" i="4"/>
  <c r="G108" i="4"/>
  <c r="C110" i="4"/>
  <c r="F111" i="4"/>
  <c r="C116" i="4"/>
  <c r="E117" i="4"/>
  <c r="H118" i="4"/>
  <c r="H125" i="4"/>
  <c r="F23" i="4"/>
  <c r="F28" i="4"/>
  <c r="D36" i="4"/>
  <c r="E45" i="4"/>
  <c r="H48" i="4"/>
  <c r="H55" i="4"/>
  <c r="F60" i="4"/>
  <c r="D63" i="4"/>
  <c r="C68" i="4"/>
  <c r="H70" i="4"/>
  <c r="H79" i="4"/>
  <c r="E86" i="4"/>
  <c r="G87" i="4"/>
  <c r="C94" i="4"/>
  <c r="H97" i="4"/>
  <c r="F101" i="4"/>
  <c r="H104" i="4"/>
  <c r="C107" i="4"/>
  <c r="F110" i="4"/>
  <c r="D114" i="4"/>
  <c r="G117" i="4"/>
  <c r="E21" i="4"/>
  <c r="C105" i="4"/>
  <c r="H110" i="4"/>
  <c r="G116" i="4"/>
  <c r="D119" i="4"/>
  <c r="D23" i="4"/>
  <c r="C26" i="4"/>
  <c r="E28" i="4"/>
  <c r="G29" i="4"/>
  <c r="C31" i="4"/>
  <c r="C36" i="4"/>
  <c r="E37" i="4"/>
  <c r="H38" i="4"/>
  <c r="H40" i="4"/>
  <c r="D45" i="4"/>
  <c r="G46" i="4"/>
  <c r="D51" i="4"/>
  <c r="H52" i="4"/>
  <c r="E54" i="4"/>
  <c r="G55" i="4"/>
  <c r="D58" i="4"/>
  <c r="E60" i="4"/>
  <c r="G61" i="4"/>
  <c r="C63" i="4"/>
  <c r="C65" i="4"/>
  <c r="D69" i="4"/>
  <c r="G70" i="4"/>
  <c r="D75" i="4"/>
  <c r="H76" i="4"/>
  <c r="E78" i="4"/>
  <c r="G79" i="4"/>
  <c r="C83" i="4"/>
  <c r="G84" i="4"/>
  <c r="C86" i="4"/>
  <c r="F87" i="4"/>
  <c r="F92" i="4"/>
  <c r="D95" i="4"/>
  <c r="C97" i="4"/>
  <c r="C100" i="4"/>
  <c r="E101" i="4"/>
  <c r="H102" i="4"/>
  <c r="G104" i="4"/>
  <c r="H108" i="4"/>
  <c r="E110" i="4"/>
  <c r="G111" i="4"/>
  <c r="C114" i="4"/>
  <c r="D116" i="4"/>
  <c r="F117" i="4"/>
  <c r="D125" i="4"/>
  <c r="G125" i="4"/>
  <c r="F119" i="4"/>
  <c r="D31" i="4"/>
  <c r="C34" i="4"/>
  <c r="F37" i="4"/>
  <c r="C44" i="4"/>
  <c r="H46" i="4"/>
  <c r="E51" i="4"/>
  <c r="F54" i="4"/>
  <c r="E69" i="4"/>
  <c r="E75" i="4"/>
  <c r="F78" i="4"/>
  <c r="D83" i="4"/>
  <c r="H84" i="4"/>
  <c r="C91" i="4"/>
  <c r="G92" i="4"/>
  <c r="F95" i="4"/>
  <c r="D100" i="4"/>
  <c r="H111" i="4"/>
  <c r="E116" i="4"/>
  <c r="E22" i="4"/>
  <c r="F21" i="4"/>
  <c r="F94" i="4"/>
  <c r="D103" i="4"/>
  <c r="E109" i="4"/>
  <c r="C115" i="4"/>
  <c r="H22" i="4"/>
  <c r="G119" i="4"/>
  <c r="G23" i="4"/>
  <c r="C27" i="4"/>
  <c r="G28" i="4"/>
  <c r="C30" i="4"/>
  <c r="F31" i="4"/>
  <c r="D34" i="4"/>
  <c r="E36" i="4"/>
  <c r="G37" i="4"/>
  <c r="C39" i="4"/>
  <c r="C41" i="4"/>
  <c r="D44" i="4"/>
  <c r="F45" i="4"/>
  <c r="D53" i="4"/>
  <c r="G54" i="4"/>
  <c r="C59" i="4"/>
  <c r="G60" i="4"/>
  <c r="C62" i="4"/>
  <c r="F63" i="4"/>
  <c r="C66" i="4"/>
  <c r="D68" i="4"/>
  <c r="F69" i="4"/>
  <c r="C73" i="4"/>
  <c r="D77" i="4"/>
  <c r="G78" i="4"/>
  <c r="E83" i="4"/>
  <c r="F86" i="4"/>
  <c r="H87" i="4"/>
  <c r="D91" i="4"/>
  <c r="H92" i="4"/>
  <c r="E94" i="4"/>
  <c r="G95" i="4"/>
  <c r="E100" i="4"/>
  <c r="G101" i="4"/>
  <c r="C103" i="4"/>
  <c r="D109" i="4"/>
  <c r="G110" i="4"/>
  <c r="F116" i="4"/>
  <c r="G22" i="4"/>
  <c r="H21" i="4"/>
  <c r="E125" i="4"/>
  <c r="H23" i="4"/>
  <c r="D27" i="4"/>
  <c r="H28" i="4"/>
  <c r="E30" i="4"/>
  <c r="G31" i="4"/>
  <c r="F36" i="4"/>
  <c r="D39" i="4"/>
  <c r="E44" i="4"/>
  <c r="G45" i="4"/>
  <c r="C47" i="4"/>
  <c r="C49" i="4"/>
  <c r="C52" i="4"/>
  <c r="E53" i="4"/>
  <c r="H54" i="4"/>
  <c r="H56" i="4"/>
  <c r="D59" i="4"/>
  <c r="H60" i="4"/>
  <c r="E62" i="4"/>
  <c r="G63" i="4"/>
  <c r="D66" i="4"/>
  <c r="E68" i="4"/>
  <c r="G69" i="4"/>
  <c r="C71" i="4"/>
  <c r="C76" i="4"/>
  <c r="E77" i="4"/>
  <c r="H78" i="4"/>
  <c r="D85" i="4"/>
  <c r="G86" i="4"/>
  <c r="E91" i="4"/>
  <c r="H95" i="4"/>
  <c r="C98" i="4"/>
  <c r="F100" i="4"/>
  <c r="C108" i="4"/>
  <c r="H112" i="4"/>
  <c r="G120" i="4"/>
  <c r="H24" i="4"/>
  <c r="D29" i="4"/>
  <c r="G30" i="4"/>
  <c r="D35" i="4"/>
  <c r="H36" i="4"/>
  <c r="E38" i="4"/>
  <c r="G39" i="4"/>
  <c r="C43" i="4"/>
  <c r="G44" i="4"/>
  <c r="C46" i="4"/>
  <c r="F47" i="4"/>
  <c r="D50" i="4"/>
  <c r="E52" i="4"/>
  <c r="G53" i="4"/>
  <c r="C55" i="4"/>
  <c r="C57" i="4"/>
  <c r="D61" i="4"/>
  <c r="G62" i="4"/>
  <c r="C67" i="4"/>
  <c r="G68" i="4"/>
  <c r="C70" i="4"/>
  <c r="F71" i="4"/>
  <c r="D74" i="4"/>
  <c r="E76" i="4"/>
  <c r="G77" i="4"/>
  <c r="C79" i="4"/>
  <c r="D84" i="4"/>
  <c r="F85" i="4"/>
  <c r="C92" i="4"/>
  <c r="E93" i="4"/>
  <c r="H94" i="4"/>
  <c r="G96" i="4"/>
  <c r="C99" i="4"/>
  <c r="H100" i="4"/>
  <c r="E102" i="4"/>
  <c r="G103" i="4"/>
  <c r="E108" i="4"/>
  <c r="G109" i="4"/>
  <c r="C111" i="4"/>
  <c r="C113" i="4"/>
  <c r="E115" i="4"/>
  <c r="F118" i="4"/>
  <c r="D21" i="4"/>
  <c r="C125" i="4"/>
  <c r="H120" i="4"/>
  <c r="C28" i="4"/>
  <c r="E29" i="4"/>
  <c r="H30" i="4"/>
  <c r="H32" i="4"/>
  <c r="E35" i="4"/>
  <c r="F38" i="4"/>
  <c r="H39" i="4"/>
  <c r="D43" i="4"/>
  <c r="H44" i="4"/>
  <c r="E46" i="4"/>
  <c r="G47" i="4"/>
  <c r="E27" i="4"/>
  <c r="C38" i="4"/>
  <c r="F44" i="4"/>
  <c r="D55" i="4"/>
  <c r="H64" i="4"/>
  <c r="H86" i="4"/>
  <c r="C118" i="4"/>
  <c r="E61" i="4"/>
  <c r="C74" i="4"/>
  <c r="D92" i="4"/>
  <c r="H96" i="4"/>
  <c r="H105" i="4"/>
  <c r="F109" i="4"/>
  <c r="E118" i="4"/>
  <c r="G17" i="4"/>
  <c r="E120" i="4"/>
  <c r="F39" i="4"/>
  <c r="D52" i="4"/>
  <c r="E70" i="4"/>
  <c r="D79" i="4"/>
  <c r="C84" i="4"/>
  <c r="C87" i="4"/>
  <c r="C102" i="4"/>
  <c r="D115" i="4"/>
  <c r="F125" i="4"/>
  <c r="C35" i="4"/>
  <c r="F52" i="4"/>
  <c r="F62" i="4"/>
  <c r="E84" i="4"/>
  <c r="D93" i="4"/>
  <c r="F102" i="4"/>
  <c r="C106" i="4"/>
  <c r="I125" i="4"/>
  <c r="C60" i="4"/>
  <c r="C82" i="4"/>
  <c r="F108" i="4"/>
  <c r="C21" i="4"/>
  <c r="G21" i="4"/>
  <c r="G118" i="4"/>
  <c r="H113" i="4"/>
  <c r="F30" i="4"/>
  <c r="D47" i="4"/>
  <c r="H62" i="4"/>
  <c r="D67" i="4"/>
  <c r="D71" i="4"/>
  <c r="D76" i="4"/>
  <c r="H88" i="4"/>
  <c r="F93" i="4"/>
  <c r="D111" i="4"/>
  <c r="H116" i="4"/>
  <c r="G36" i="4"/>
  <c r="F53" i="4"/>
  <c r="E59" i="4"/>
  <c r="G71" i="4"/>
  <c r="F76" i="4"/>
  <c r="C81" i="4"/>
  <c r="E85" i="4"/>
  <c r="E99" i="4"/>
  <c r="F103" i="4"/>
  <c r="H31" i="4"/>
  <c r="H63" i="4"/>
  <c r="F68" i="4"/>
  <c r="G85" i="4"/>
  <c r="G94" i="4"/>
  <c r="H103" i="4"/>
  <c r="D108" i="4"/>
  <c r="D117" i="4"/>
  <c r="H68" i="4"/>
  <c r="F77" i="4"/>
  <c r="G100" i="4"/>
  <c r="G43" i="4"/>
  <c r="H35" i="4"/>
  <c r="E23" i="4"/>
  <c r="C85" i="4"/>
  <c r="E32" i="4"/>
  <c r="D49" i="4"/>
  <c r="F96" i="4"/>
  <c r="D105" i="4"/>
  <c r="E24" i="4"/>
  <c r="G25" i="4"/>
  <c r="D42" i="4"/>
  <c r="H73" i="4"/>
  <c r="G99" i="4"/>
  <c r="G107" i="4"/>
  <c r="G89" i="4"/>
  <c r="D33" i="4"/>
  <c r="D80" i="4"/>
  <c r="F41" i="4"/>
  <c r="F104" i="4"/>
  <c r="D65" i="4"/>
  <c r="D40" i="4"/>
  <c r="G74" i="4"/>
  <c r="G106" i="4"/>
  <c r="F34" i="4"/>
  <c r="F81" i="4"/>
  <c r="G48" i="4"/>
  <c r="E42" i="4"/>
  <c r="E31" i="4"/>
  <c r="E39" i="4"/>
  <c r="F59" i="4"/>
  <c r="G112" i="4"/>
  <c r="H37" i="4"/>
  <c r="D46" i="4"/>
  <c r="E95" i="4"/>
  <c r="G51" i="4"/>
  <c r="H43" i="4"/>
  <c r="C29" i="4"/>
  <c r="C93" i="4"/>
  <c r="D32" i="4"/>
  <c r="H66" i="4"/>
  <c r="E96" i="4"/>
  <c r="D107" i="4"/>
  <c r="D24" i="4"/>
  <c r="F25" i="4"/>
  <c r="F56" i="4"/>
  <c r="E73" i="4"/>
  <c r="F99" i="4"/>
  <c r="F107" i="4"/>
  <c r="F89" i="4"/>
  <c r="H50" i="4"/>
  <c r="C80" i="4"/>
  <c r="E41" i="4"/>
  <c r="E104" i="4"/>
  <c r="H98" i="4"/>
  <c r="C40" i="4"/>
  <c r="F74" i="4"/>
  <c r="F106" i="4"/>
  <c r="E34" i="4"/>
  <c r="E81" i="4"/>
  <c r="F48" i="4"/>
  <c r="D120" i="4"/>
  <c r="C33" i="4"/>
  <c r="H53" i="4"/>
  <c r="D62" i="4"/>
  <c r="D118" i="4"/>
  <c r="F51" i="4"/>
  <c r="F75" i="4"/>
  <c r="D99" i="4"/>
  <c r="G59" i="4"/>
  <c r="C101" i="4"/>
  <c r="D96" i="4"/>
  <c r="D73" i="4"/>
  <c r="D110" i="4"/>
  <c r="G67" i="4"/>
  <c r="H59" i="4"/>
  <c r="C45" i="4"/>
  <c r="C109" i="4"/>
  <c r="F66" i="4"/>
  <c r="C96" i="4"/>
  <c r="G114" i="4"/>
  <c r="G113" i="4"/>
  <c r="D25" i="4"/>
  <c r="E56" i="4"/>
  <c r="H90" i="4"/>
  <c r="H82" i="4"/>
  <c r="F72" i="4"/>
  <c r="D89" i="4"/>
  <c r="F50" i="4"/>
  <c r="D112" i="4"/>
  <c r="F88" i="4"/>
  <c r="C104" i="4"/>
  <c r="F98" i="4"/>
  <c r="G57" i="4"/>
  <c r="G97" i="4"/>
  <c r="H115" i="4"/>
  <c r="F64" i="4"/>
  <c r="D81" i="4"/>
  <c r="D48" i="4"/>
  <c r="F120" i="4"/>
  <c r="E63" i="4"/>
  <c r="H93" i="4"/>
  <c r="H109" i="4"/>
  <c r="F35" i="4"/>
  <c r="D78" i="4"/>
  <c r="F67" i="4"/>
  <c r="D54" i="4"/>
  <c r="C37" i="4"/>
  <c r="G66" i="4"/>
  <c r="C24" i="4"/>
  <c r="G56" i="4"/>
  <c r="G72" i="4"/>
  <c r="E89" i="4"/>
  <c r="F112" i="4"/>
  <c r="D41" i="4"/>
  <c r="D104" i="4"/>
  <c r="G98" i="4"/>
  <c r="H57" i="4"/>
  <c r="E74" i="4"/>
  <c r="E106" i="4"/>
  <c r="G64" i="4"/>
  <c r="H81" i="4"/>
  <c r="E48" i="4"/>
  <c r="E119" i="4"/>
  <c r="H45" i="4"/>
  <c r="E103" i="4"/>
  <c r="C120" i="4"/>
  <c r="H61" i="4"/>
  <c r="F43" i="4"/>
  <c r="C42" i="4"/>
  <c r="D22" i="4"/>
  <c r="G75" i="4"/>
  <c r="H67" i="4"/>
  <c r="C53" i="4"/>
  <c r="C117" i="4"/>
  <c r="H49" i="4"/>
  <c r="E66" i="4"/>
  <c r="D98" i="4"/>
  <c r="F114" i="4"/>
  <c r="F113" i="4"/>
  <c r="H26" i="4"/>
  <c r="D56" i="4"/>
  <c r="G90" i="4"/>
  <c r="G82" i="4"/>
  <c r="E72" i="4"/>
  <c r="H33" i="4"/>
  <c r="E50" i="4"/>
  <c r="E112" i="4"/>
  <c r="G88" i="4"/>
  <c r="H65" i="4"/>
  <c r="E98" i="4"/>
  <c r="F57" i="4"/>
  <c r="F97" i="4"/>
  <c r="G115" i="4"/>
  <c r="E64" i="4"/>
  <c r="H58" i="4"/>
  <c r="C48" i="4"/>
  <c r="H119" i="4"/>
  <c r="H69" i="4"/>
  <c r="F91" i="4"/>
  <c r="E47" i="4"/>
  <c r="D38" i="4"/>
  <c r="H101" i="4"/>
  <c r="C50" i="4"/>
  <c r="D90" i="4"/>
  <c r="H51" i="4"/>
  <c r="C32" i="4"/>
  <c r="H114" i="4"/>
  <c r="E25" i="4"/>
  <c r="E107" i="4"/>
  <c r="G50" i="4"/>
  <c r="H77" i="4"/>
  <c r="F22" i="4"/>
  <c r="G83" i="4"/>
  <c r="H75" i="4"/>
  <c r="C61" i="4"/>
  <c r="C25" i="4"/>
  <c r="G49" i="4"/>
  <c r="H72" i="4"/>
  <c r="G105" i="4"/>
  <c r="E114" i="4"/>
  <c r="E113" i="4"/>
  <c r="G26" i="4"/>
  <c r="C56" i="4"/>
  <c r="F90" i="4"/>
  <c r="F82" i="4"/>
  <c r="D72" i="4"/>
  <c r="G33" i="4"/>
  <c r="F80" i="4"/>
  <c r="C112" i="4"/>
  <c r="E88" i="4"/>
  <c r="G65" i="4"/>
  <c r="G40" i="4"/>
  <c r="E57" i="4"/>
  <c r="E97" i="4"/>
  <c r="F115" i="4"/>
  <c r="D64" i="4"/>
  <c r="G58" i="4"/>
  <c r="H42" i="4"/>
  <c r="C119" i="4"/>
  <c r="F83" i="4"/>
  <c r="D94" i="4"/>
  <c r="E71" i="4"/>
  <c r="D102" i="4"/>
  <c r="D70" i="4"/>
  <c r="E111" i="4"/>
  <c r="E55" i="4"/>
  <c r="E77" i="3"/>
  <c r="D99" i="3"/>
  <c r="H37" i="3"/>
  <c r="F75" i="3"/>
  <c r="D73" i="3"/>
  <c r="D44" i="3"/>
  <c r="H86" i="3"/>
  <c r="C40" i="3"/>
  <c r="H76" i="3"/>
  <c r="C113" i="3"/>
  <c r="C84" i="3"/>
  <c r="F52" i="3"/>
  <c r="F29" i="3"/>
  <c r="E50" i="3"/>
  <c r="G69" i="3"/>
  <c r="H56" i="3"/>
  <c r="E93" i="3"/>
  <c r="G30" i="3"/>
  <c r="F77" i="3"/>
  <c r="F28" i="3"/>
  <c r="F51" i="3"/>
  <c r="F91" i="3"/>
  <c r="E123" i="3"/>
  <c r="E90" i="3"/>
  <c r="C27" i="3"/>
  <c r="F76" i="3"/>
  <c r="D60" i="3"/>
  <c r="H104" i="3"/>
  <c r="D35" i="3"/>
  <c r="G78" i="3"/>
  <c r="F100" i="3"/>
  <c r="G52" i="3"/>
  <c r="G92" i="3"/>
  <c r="F114" i="3"/>
  <c r="E102" i="3"/>
  <c r="D57" i="3"/>
  <c r="D105" i="3"/>
  <c r="H108" i="3"/>
  <c r="E61" i="3"/>
  <c r="D108" i="3"/>
  <c r="F45" i="3"/>
  <c r="D83" i="3"/>
  <c r="G109" i="3"/>
  <c r="H61" i="3"/>
  <c r="F107" i="3"/>
  <c r="F123" i="3"/>
  <c r="C34" i="3"/>
  <c r="D65" i="3"/>
  <c r="D28" i="3"/>
  <c r="H72" i="3"/>
  <c r="E109" i="3"/>
  <c r="G46" i="3"/>
  <c r="F93" i="3"/>
  <c r="F27" i="3"/>
  <c r="C64" i="3"/>
  <c r="G108" i="3"/>
  <c r="F113" i="3"/>
  <c r="G96" i="3"/>
  <c r="C92" i="3"/>
  <c r="F68" i="3"/>
  <c r="D48" i="3"/>
  <c r="F109" i="3"/>
  <c r="D92" i="3"/>
  <c r="D67" i="3"/>
  <c r="G110" i="3"/>
  <c r="H77" i="3"/>
  <c r="H84" i="3"/>
  <c r="C121" i="3"/>
  <c r="C76" i="3"/>
  <c r="C43" i="3"/>
  <c r="F61" i="3"/>
  <c r="G113" i="3"/>
  <c r="H88" i="3"/>
  <c r="G62" i="3"/>
  <c r="G76" i="3"/>
  <c r="E70" i="3"/>
  <c r="C91" i="3"/>
  <c r="E45" i="3"/>
  <c r="H93" i="3"/>
  <c r="H52" i="3"/>
  <c r="F122" i="3"/>
  <c r="H114" i="3"/>
  <c r="C122" i="3"/>
  <c r="G104" i="3"/>
  <c r="D93" i="3"/>
  <c r="H78" i="3"/>
  <c r="F30" i="3"/>
  <c r="F46" i="3"/>
  <c r="F62" i="3"/>
  <c r="F78" i="3"/>
  <c r="F94" i="3"/>
  <c r="F110" i="3"/>
  <c r="H94" i="3"/>
  <c r="E36" i="3"/>
  <c r="E52" i="3"/>
  <c r="E68" i="3"/>
  <c r="E84" i="3"/>
  <c r="E100" i="3"/>
  <c r="G53" i="3"/>
  <c r="G28" i="3"/>
  <c r="E42" i="3"/>
  <c r="H53" i="3"/>
  <c r="F67" i="3"/>
  <c r="C80" i="3"/>
  <c r="C96" i="3"/>
  <c r="C112" i="3"/>
  <c r="D56" i="3"/>
  <c r="H100" i="3"/>
  <c r="D113" i="3"/>
  <c r="H115" i="3"/>
  <c r="D118" i="3"/>
  <c r="G40" i="3"/>
  <c r="C50" i="3"/>
  <c r="D37" i="3"/>
  <c r="C28" i="3"/>
  <c r="C107" i="3"/>
  <c r="E98" i="3"/>
  <c r="G118" i="3"/>
  <c r="C100" i="3"/>
  <c r="D109" i="3"/>
  <c r="F84" i="3"/>
  <c r="H32" i="3"/>
  <c r="H48" i="3"/>
  <c r="H64" i="3"/>
  <c r="H80" i="3"/>
  <c r="H96" i="3"/>
  <c r="H112" i="3"/>
  <c r="H102" i="3"/>
  <c r="F37" i="3"/>
  <c r="F53" i="3"/>
  <c r="F69" i="3"/>
  <c r="F85" i="3"/>
  <c r="F101" i="3"/>
  <c r="F60" i="3"/>
  <c r="H29" i="3"/>
  <c r="F43" i="3"/>
  <c r="C56" i="3"/>
  <c r="G68" i="3"/>
  <c r="F83" i="3"/>
  <c r="F99" i="3"/>
  <c r="H28" i="3"/>
  <c r="H60" i="3"/>
  <c r="D114" i="3"/>
  <c r="E114" i="3"/>
  <c r="C118" i="3"/>
  <c r="E119" i="3"/>
  <c r="G56" i="3"/>
  <c r="C58" i="3"/>
  <c r="D45" i="3"/>
  <c r="C36" i="3"/>
  <c r="C114" i="3"/>
  <c r="D115" i="3"/>
  <c r="E30" i="3"/>
  <c r="D119" i="3"/>
  <c r="G80" i="3"/>
  <c r="H26" i="3"/>
  <c r="D68" i="3"/>
  <c r="D100" i="3"/>
  <c r="H110" i="3"/>
  <c r="G38" i="3"/>
  <c r="G54" i="3"/>
  <c r="G86" i="3"/>
  <c r="G102" i="3"/>
  <c r="G77" i="3"/>
  <c r="C32" i="3"/>
  <c r="G44" i="3"/>
  <c r="E58" i="3"/>
  <c r="H69" i="3"/>
  <c r="G84" i="3"/>
  <c r="G100" i="3"/>
  <c r="D32" i="3"/>
  <c r="D64" i="3"/>
  <c r="E115" i="3"/>
  <c r="F115" i="3"/>
  <c r="E120" i="3"/>
  <c r="G121" i="3"/>
  <c r="G64" i="3"/>
  <c r="C66" i="3"/>
  <c r="D53" i="3"/>
  <c r="C44" i="3"/>
  <c r="D29" i="3"/>
  <c r="C120" i="3"/>
  <c r="E46" i="3"/>
  <c r="C35" i="3"/>
  <c r="D26" i="3"/>
  <c r="D36" i="3"/>
  <c r="G29" i="3"/>
  <c r="E37" i="3"/>
  <c r="E85" i="3"/>
  <c r="G37" i="3"/>
  <c r="D43" i="3"/>
  <c r="D75" i="3"/>
  <c r="G85" i="3"/>
  <c r="H45" i="3"/>
  <c r="C72" i="3"/>
  <c r="H36" i="3"/>
  <c r="H118" i="3"/>
  <c r="F121" i="3"/>
  <c r="C74" i="3"/>
  <c r="C52" i="3"/>
  <c r="D85" i="3"/>
  <c r="E54" i="3"/>
  <c r="C67" i="3"/>
  <c r="H109" i="3"/>
  <c r="H92" i="3"/>
  <c r="G114" i="3"/>
  <c r="G32" i="3"/>
  <c r="G112" i="3"/>
  <c r="D81" i="3"/>
  <c r="C108" i="3"/>
  <c r="F92" i="3"/>
  <c r="D52" i="3"/>
  <c r="D84" i="3"/>
  <c r="F36" i="3"/>
  <c r="G70" i="3"/>
  <c r="G101" i="3"/>
  <c r="E53" i="3"/>
  <c r="E69" i="3"/>
  <c r="E101" i="3"/>
  <c r="D27" i="3"/>
  <c r="D59" i="3"/>
  <c r="D91" i="3"/>
  <c r="D107" i="3"/>
  <c r="E34" i="3"/>
  <c r="F59" i="3"/>
  <c r="H85" i="3"/>
  <c r="H101" i="3"/>
  <c r="H68" i="3"/>
  <c r="D121" i="3"/>
  <c r="H122" i="3"/>
  <c r="G72" i="3"/>
  <c r="D61" i="3"/>
  <c r="D33" i="3"/>
  <c r="D101" i="3"/>
  <c r="G45" i="3"/>
  <c r="F108" i="3"/>
  <c r="F38" i="3"/>
  <c r="F54" i="3"/>
  <c r="F70" i="3"/>
  <c r="F86" i="3"/>
  <c r="F102" i="3"/>
  <c r="F44" i="3"/>
  <c r="E28" i="3"/>
  <c r="E44" i="3"/>
  <c r="E60" i="3"/>
  <c r="E76" i="3"/>
  <c r="E92" i="3"/>
  <c r="E108" i="3"/>
  <c r="G93" i="3"/>
  <c r="F35" i="3"/>
  <c r="C48" i="3"/>
  <c r="G60" i="3"/>
  <c r="E74" i="3"/>
  <c r="C88" i="3"/>
  <c r="C104" i="3"/>
  <c r="D40" i="3"/>
  <c r="D72" i="3"/>
  <c r="D122" i="3"/>
  <c r="E122" i="3"/>
  <c r="G122" i="3"/>
  <c r="E118" i="3"/>
  <c r="G88" i="3"/>
  <c r="E82" i="3"/>
  <c r="D69" i="3"/>
  <c r="C60" i="3"/>
  <c r="D49" i="3"/>
  <c r="D89" i="3"/>
  <c r="E62" i="3"/>
  <c r="E86" i="3"/>
  <c r="C116" i="3"/>
  <c r="D117" i="3"/>
  <c r="C119" i="3"/>
  <c r="C124" i="3"/>
  <c r="G27" i="3"/>
  <c r="H30" i="3"/>
  <c r="H33" i="3"/>
  <c r="G35" i="3"/>
  <c r="H38" i="3"/>
  <c r="H41" i="3"/>
  <c r="G43" i="3"/>
  <c r="H46" i="3"/>
  <c r="H49" i="3"/>
  <c r="G51" i="3"/>
  <c r="H54" i="3"/>
  <c r="H57" i="3"/>
  <c r="G59" i="3"/>
  <c r="H62" i="3"/>
  <c r="H65" i="3"/>
  <c r="G67" i="3"/>
  <c r="H70" i="3"/>
  <c r="H73" i="3"/>
  <c r="G75" i="3"/>
  <c r="D80" i="3"/>
  <c r="H81" i="3"/>
  <c r="E83" i="3"/>
  <c r="D86" i="3"/>
  <c r="G89" i="3"/>
  <c r="C94" i="3"/>
  <c r="H95" i="3"/>
  <c r="F97" i="3"/>
  <c r="H98" i="3"/>
  <c r="G103" i="3"/>
  <c r="E105" i="3"/>
  <c r="G106" i="3"/>
  <c r="C109" i="3"/>
  <c r="F111" i="3"/>
  <c r="C26" i="3"/>
  <c r="E113" i="3"/>
  <c r="D116" i="3"/>
  <c r="E117" i="3"/>
  <c r="F119" i="3"/>
  <c r="E121" i="3"/>
  <c r="D124" i="3"/>
  <c r="H27" i="3"/>
  <c r="E32" i="3"/>
  <c r="H35" i="3"/>
  <c r="E40" i="3"/>
  <c r="H43" i="3"/>
  <c r="E48" i="3"/>
  <c r="H51" i="3"/>
  <c r="E56" i="3"/>
  <c r="H59" i="3"/>
  <c r="E64" i="3"/>
  <c r="H67" i="3"/>
  <c r="E72" i="3"/>
  <c r="H75" i="3"/>
  <c r="C79" i="3"/>
  <c r="E80" i="3"/>
  <c r="G83" i="3"/>
  <c r="D88" i="3"/>
  <c r="H89" i="3"/>
  <c r="E91" i="3"/>
  <c r="D94" i="3"/>
  <c r="G97" i="3"/>
  <c r="C102" i="3"/>
  <c r="H103" i="3"/>
  <c r="F105" i="3"/>
  <c r="H106" i="3"/>
  <c r="G111" i="3"/>
  <c r="E26" i="3"/>
  <c r="D129" i="3"/>
  <c r="F116" i="3"/>
  <c r="G117" i="3"/>
  <c r="D31" i="3"/>
  <c r="F34" i="3"/>
  <c r="F42" i="3"/>
  <c r="F50" i="3"/>
  <c r="F58" i="3"/>
  <c r="F66" i="3"/>
  <c r="D82" i="3"/>
  <c r="F88" i="3"/>
  <c r="H91" i="3"/>
  <c r="E96" i="3"/>
  <c r="G99" i="3"/>
  <c r="D104" i="3"/>
  <c r="E107" i="3"/>
  <c r="H113" i="3"/>
  <c r="E116" i="3"/>
  <c r="F117" i="3"/>
  <c r="G119" i="3"/>
  <c r="H121" i="3"/>
  <c r="E124" i="3"/>
  <c r="C31" i="3"/>
  <c r="F32" i="3"/>
  <c r="D34" i="3"/>
  <c r="C39" i="3"/>
  <c r="F40" i="3"/>
  <c r="D42" i="3"/>
  <c r="C47" i="3"/>
  <c r="F48" i="3"/>
  <c r="D50" i="3"/>
  <c r="C55" i="3"/>
  <c r="F56" i="3"/>
  <c r="D58" i="3"/>
  <c r="C63" i="3"/>
  <c r="F64" i="3"/>
  <c r="D66" i="3"/>
  <c r="C71" i="3"/>
  <c r="F72" i="3"/>
  <c r="D74" i="3"/>
  <c r="D79" i="3"/>
  <c r="F80" i="3"/>
  <c r="C82" i="3"/>
  <c r="H83" i="3"/>
  <c r="C87" i="3"/>
  <c r="E88" i="3"/>
  <c r="G91" i="3"/>
  <c r="D96" i="3"/>
  <c r="H97" i="3"/>
  <c r="E99" i="3"/>
  <c r="D102" i="3"/>
  <c r="G105" i="3"/>
  <c r="C110" i="3"/>
  <c r="H111" i="3"/>
  <c r="F26" i="3"/>
  <c r="H129" i="3"/>
  <c r="H119" i="3"/>
  <c r="F124" i="3"/>
  <c r="D39" i="3"/>
  <c r="D47" i="3"/>
  <c r="D55" i="3"/>
  <c r="D63" i="3"/>
  <c r="D71" i="3"/>
  <c r="F74" i="3"/>
  <c r="E79" i="3"/>
  <c r="D87" i="3"/>
  <c r="C90" i="3"/>
  <c r="C95" i="3"/>
  <c r="H105" i="3"/>
  <c r="D110" i="3"/>
  <c r="G26" i="3"/>
  <c r="G129" i="3"/>
  <c r="G116" i="3"/>
  <c r="H117" i="3"/>
  <c r="G124" i="3"/>
  <c r="C29" i="3"/>
  <c r="E31" i="3"/>
  <c r="C33" i="3"/>
  <c r="G34" i="3"/>
  <c r="C37" i="3"/>
  <c r="E39" i="3"/>
  <c r="C41" i="3"/>
  <c r="G42" i="3"/>
  <c r="C45" i="3"/>
  <c r="E47" i="3"/>
  <c r="C49" i="3"/>
  <c r="G50" i="3"/>
  <c r="C53" i="3"/>
  <c r="E55" i="3"/>
  <c r="C57" i="3"/>
  <c r="G58" i="3"/>
  <c r="C61" i="3"/>
  <c r="E63" i="3"/>
  <c r="C65" i="3"/>
  <c r="G66" i="3"/>
  <c r="C69" i="3"/>
  <c r="E71" i="3"/>
  <c r="C73" i="3"/>
  <c r="G74" i="3"/>
  <c r="C77" i="3"/>
  <c r="F79" i="3"/>
  <c r="C81" i="3"/>
  <c r="F82" i="3"/>
  <c r="E87" i="3"/>
  <c r="D90" i="3"/>
  <c r="D95" i="3"/>
  <c r="F96" i="3"/>
  <c r="C98" i="3"/>
  <c r="H99" i="3"/>
  <c r="C103" i="3"/>
  <c r="E104" i="3"/>
  <c r="G107" i="3"/>
  <c r="D112" i="3"/>
  <c r="G25" i="3"/>
  <c r="C129" i="3"/>
  <c r="C115" i="3"/>
  <c r="H116" i="3"/>
  <c r="D120" i="3"/>
  <c r="C123" i="3"/>
  <c r="H124" i="3"/>
  <c r="F31" i="3"/>
  <c r="E33" i="3"/>
  <c r="H34" i="3"/>
  <c r="F39" i="3"/>
  <c r="E41" i="3"/>
  <c r="H42" i="3"/>
  <c r="F47" i="3"/>
  <c r="E49" i="3"/>
  <c r="H50" i="3"/>
  <c r="F55" i="3"/>
  <c r="E57" i="3"/>
  <c r="H58" i="3"/>
  <c r="F63" i="3"/>
  <c r="E65" i="3"/>
  <c r="H66" i="3"/>
  <c r="F71" i="3"/>
  <c r="E73" i="3"/>
  <c r="H74" i="3"/>
  <c r="G79" i="3"/>
  <c r="E81" i="3"/>
  <c r="G82" i="3"/>
  <c r="F118" i="3"/>
  <c r="G123" i="3"/>
  <c r="D30" i="3"/>
  <c r="G47" i="3"/>
  <c r="E51" i="3"/>
  <c r="H55" i="3"/>
  <c r="G81" i="3"/>
  <c r="C86" i="3"/>
  <c r="E89" i="3"/>
  <c r="G39" i="3"/>
  <c r="E43" i="3"/>
  <c r="H47" i="3"/>
  <c r="F73" i="3"/>
  <c r="C78" i="3"/>
  <c r="F89" i="3"/>
  <c r="C93" i="3"/>
  <c r="C97" i="3"/>
  <c r="F104" i="3"/>
  <c r="H107" i="3"/>
  <c r="G19" i="3"/>
  <c r="G115" i="3"/>
  <c r="E27" i="3"/>
  <c r="F57" i="3"/>
  <c r="G65" i="3"/>
  <c r="C105" i="3"/>
  <c r="F112" i="3"/>
  <c r="G49" i="3"/>
  <c r="E75" i="3"/>
  <c r="F95" i="3"/>
  <c r="D103" i="3"/>
  <c r="C117" i="3"/>
  <c r="F33" i="3"/>
  <c r="D46" i="3"/>
  <c r="E67" i="3"/>
  <c r="G95" i="3"/>
  <c r="D106" i="3"/>
  <c r="F129" i="3"/>
  <c r="C30" i="3"/>
  <c r="E59" i="3"/>
  <c r="D111" i="3"/>
  <c r="E25" i="3"/>
  <c r="G31" i="3"/>
  <c r="E35" i="3"/>
  <c r="H39" i="3"/>
  <c r="F65" i="3"/>
  <c r="C70" i="3"/>
  <c r="G73" i="3"/>
  <c r="D78" i="3"/>
  <c r="H82" i="3"/>
  <c r="F87" i="3"/>
  <c r="E97" i="3"/>
  <c r="C101" i="3"/>
  <c r="E112" i="3"/>
  <c r="E129" i="3"/>
  <c r="G120" i="3"/>
  <c r="H31" i="3"/>
  <c r="C62" i="3"/>
  <c r="D70" i="3"/>
  <c r="G87" i="3"/>
  <c r="F90" i="3"/>
  <c r="H25" i="3"/>
  <c r="F98" i="3"/>
  <c r="C25" i="3"/>
  <c r="G41" i="3"/>
  <c r="G63" i="3"/>
  <c r="H71" i="3"/>
  <c r="G98" i="3"/>
  <c r="C111" i="3"/>
  <c r="D38" i="3"/>
  <c r="G55" i="3"/>
  <c r="H63" i="3"/>
  <c r="C89" i="3"/>
  <c r="F106" i="3"/>
  <c r="F25" i="3"/>
  <c r="E111" i="3"/>
  <c r="H120" i="3"/>
  <c r="F49" i="3"/>
  <c r="C54" i="3"/>
  <c r="G57" i="3"/>
  <c r="D62" i="3"/>
  <c r="H79" i="3"/>
  <c r="H87" i="3"/>
  <c r="G90" i="3"/>
  <c r="E95" i="3"/>
  <c r="D98" i="3"/>
  <c r="D25" i="3"/>
  <c r="F41" i="3"/>
  <c r="C46" i="3"/>
  <c r="D54" i="3"/>
  <c r="G71" i="3"/>
  <c r="H90" i="3"/>
  <c r="C106" i="3"/>
  <c r="C38" i="3"/>
  <c r="C85" i="3"/>
  <c r="E103" i="3"/>
  <c r="G33" i="3"/>
  <c r="F81" i="3"/>
  <c r="F103" i="3"/>
  <c r="E78" i="3"/>
  <c r="C83" i="3"/>
  <c r="C75" i="3"/>
  <c r="F120" i="3"/>
  <c r="G48" i="3"/>
  <c r="C42" i="3"/>
  <c r="E110" i="3"/>
  <c r="D77" i="3"/>
  <c r="C68" i="3"/>
  <c r="D41" i="3"/>
  <c r="D123" i="3"/>
  <c r="E38" i="3"/>
  <c r="D97" i="3"/>
  <c r="E94" i="3"/>
  <c r="C59" i="3"/>
  <c r="F128" i="5"/>
  <c r="G18" i="5"/>
</calcChain>
</file>

<file path=xl/sharedStrings.xml><?xml version="1.0" encoding="utf-8"?>
<sst xmlns="http://schemas.openxmlformats.org/spreadsheetml/2006/main" count="381" uniqueCount="53">
  <si>
    <t>Datum</t>
  </si>
  <si>
    <t>Sign.</t>
  </si>
  <si>
    <t>Framlopp</t>
  </si>
  <si>
    <t>Retur</t>
  </si>
  <si>
    <t>Rumstemp</t>
  </si>
  <si>
    <t>Delta t</t>
  </si>
  <si>
    <t>F kof</t>
  </si>
  <si>
    <t>gp</t>
  </si>
  <si>
    <t xml:space="preserve">Nya omräkn. värde enl. EN442 </t>
  </si>
  <si>
    <t>MREX</t>
  </si>
  <si>
    <t>Kt</t>
  </si>
  <si>
    <t>b</t>
  </si>
  <si>
    <t>c0</t>
  </si>
  <si>
    <t>c1</t>
  </si>
  <si>
    <t xml:space="preserve"> </t>
  </si>
  <si>
    <t>längdefak</t>
  </si>
  <si>
    <t>(specialanpassad radiator se längre ned)  (byggmått se längst ned)</t>
  </si>
  <si>
    <t>grader C</t>
  </si>
  <si>
    <t>Värmeavgivning enl. EN442  Watt</t>
  </si>
  <si>
    <t>Omräkningsfaktor f</t>
  </si>
  <si>
    <t>Rum</t>
  </si>
  <si>
    <t>MR</t>
  </si>
  <si>
    <t>Antal</t>
  </si>
  <si>
    <t>Längd</t>
  </si>
  <si>
    <t>Höjd i mm.</t>
  </si>
  <si>
    <t>sekt</t>
  </si>
  <si>
    <t>mm</t>
  </si>
  <si>
    <t>Specialanpassad radiator, ange antal sektioner, och höjd</t>
  </si>
  <si>
    <t>antal</t>
  </si>
  <si>
    <t>längd</t>
  </si>
  <si>
    <t>Höjd i mm</t>
  </si>
  <si>
    <t>Spec höjd</t>
  </si>
  <si>
    <t>max längd 3975</t>
  </si>
  <si>
    <t>max höjd</t>
  </si>
  <si>
    <t>2000 mm</t>
  </si>
  <si>
    <t xml:space="preserve">Värmeavgivningsvärde på höjder över 990mm är beräknade värden och kan ha en differens på upp till 5% </t>
  </si>
  <si>
    <t>REX</t>
  </si>
  <si>
    <t>DUPLEX</t>
  </si>
  <si>
    <t>TRIPLEX</t>
  </si>
  <si>
    <t>Höjd mm.</t>
  </si>
  <si>
    <t xml:space="preserve">Värmeavgivningsvärde på höjder över 590mm är beräknade värden och kan ha en differens på upp till 5% </t>
  </si>
  <si>
    <t>Gp</t>
  </si>
  <si>
    <t>Ända värdena i de tre gula rutorna nedan</t>
  </si>
  <si>
    <t>440</t>
  </si>
  <si>
    <t>500</t>
  </si>
  <si>
    <t>590</t>
  </si>
  <si>
    <t>300</t>
  </si>
  <si>
    <t>740</t>
  </si>
  <si>
    <t>990</t>
  </si>
  <si>
    <t>NISCH-D</t>
  </si>
  <si>
    <t>NISCH-T</t>
  </si>
  <si>
    <t xml:space="preserve">  </t>
  </si>
  <si>
    <t>max längd 3960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</si>
</sst>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color theme="5"/>
      <name val="Arial"/>
      <family val="2"/>
    </font>
    <font>
      <sz val="8"/>
      <color theme="5"/>
      <name val="Arial"/>
      <family val="2"/>
    </font>
    <font>
      <sz val="11"/>
      <color theme="5"/>
      <name val="Calibri"/>
      <family val="2"/>
      <scheme val="minor"/>
    </font>
    <font>
      <sz val="9"/>
      <color theme="5"/>
      <name val="Arial"/>
      <family val="2"/>
    </font>
    <font>
      <b/>
      <sz val="10"/>
      <color theme="2" tint="-0.499984740745262"/>
      <name val="Arial"/>
      <family val="2"/>
    </font>
    <font>
      <sz val="11"/>
      <color theme="2" tint="-0.499984740745262"/>
      <name val="Calibri"/>
      <family val="2"/>
      <scheme val="minor"/>
    </font>
    <font>
      <sz val="9"/>
      <color theme="2" tint="-0.499984740745262"/>
      <name val="Arial"/>
      <family val="2"/>
    </font>
    <font>
      <sz val="9"/>
      <color theme="2" tint="-0.749992370372631"/>
      <name val="Arial"/>
      <family val="2"/>
    </font>
    <font>
      <b/>
      <sz val="9"/>
      <color theme="2" tint="-0.749992370372631"/>
      <name val="Arial"/>
      <family val="2"/>
    </font>
    <font>
      <b/>
      <sz val="16"/>
      <color theme="5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  <xf numFmtId="14" fontId="1" fillId="0" borderId="0" xfId="0" applyNumberFormat="1" applyFont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4" fillId="0" borderId="5" xfId="0" applyFont="1" applyBorder="1" applyAlignment="1">
      <alignment horizontal="center"/>
    </xf>
    <xf numFmtId="10" fontId="1" fillId="0" borderId="0" xfId="0" applyNumberFormat="1" applyFont="1"/>
    <xf numFmtId="3" fontId="0" fillId="0" borderId="0" xfId="0" applyNumberFormat="1"/>
    <xf numFmtId="0" fontId="8" fillId="0" borderId="0" xfId="0" applyFont="1"/>
    <xf numFmtId="1" fontId="8" fillId="0" borderId="0" xfId="0" applyNumberFormat="1" applyFont="1"/>
    <xf numFmtId="0" fontId="4" fillId="0" borderId="7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7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7" fillId="0" borderId="0" xfId="0" applyNumberFormat="1" applyFont="1"/>
    <xf numFmtId="3" fontId="7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0" fontId="11" fillId="0" borderId="0" xfId="0" applyFont="1"/>
    <xf numFmtId="0" fontId="4" fillId="0" borderId="12" xfId="0" applyFont="1" applyBorder="1"/>
    <xf numFmtId="0" fontId="4" fillId="0" borderId="9" xfId="0" applyFont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" fontId="11" fillId="0" borderId="0" xfId="0" applyNumberFormat="1" applyFont="1"/>
    <xf numFmtId="0" fontId="19" fillId="0" borderId="0" xfId="0" applyFont="1"/>
    <xf numFmtId="0" fontId="20" fillId="0" borderId="0" xfId="0" applyFont="1"/>
    <xf numFmtId="14" fontId="19" fillId="0" borderId="0" xfId="0" applyNumberFormat="1" applyFont="1"/>
    <xf numFmtId="0" fontId="21" fillId="0" borderId="0" xfId="0" applyFont="1"/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1" fontId="7" fillId="3" borderId="14" xfId="0" applyNumberFormat="1" applyFont="1" applyFill="1" applyBorder="1" applyAlignment="1">
      <alignment horizontal="center"/>
    </xf>
    <xf numFmtId="0" fontId="22" fillId="0" borderId="0" xfId="0" applyFont="1"/>
    <xf numFmtId="0" fontId="5" fillId="0" borderId="8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23" fillId="5" borderId="17" xfId="0" applyFont="1" applyFill="1" applyBorder="1" applyAlignment="1" applyProtection="1">
      <alignment horizontal="center"/>
      <protection locked="0"/>
    </xf>
    <xf numFmtId="0" fontId="23" fillId="5" borderId="16" xfId="0" applyFont="1" applyFill="1" applyBorder="1" applyAlignment="1" applyProtection="1">
      <alignment horizontal="center"/>
      <protection locked="0"/>
    </xf>
    <xf numFmtId="0" fontId="24" fillId="5" borderId="15" xfId="0" applyFont="1" applyFill="1" applyBorder="1" applyAlignment="1" applyProtection="1">
      <alignment horizontal="center"/>
      <protection locked="0"/>
    </xf>
    <xf numFmtId="0" fontId="23" fillId="0" borderId="0" xfId="0" applyFont="1"/>
    <xf numFmtId="1" fontId="7" fillId="0" borderId="4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14" fontId="22" fillId="0" borderId="0" xfId="0" applyNumberFormat="1" applyFont="1"/>
    <xf numFmtId="164" fontId="22" fillId="0" borderId="8" xfId="0" applyNumberFormat="1" applyFont="1" applyBorder="1"/>
    <xf numFmtId="165" fontId="22" fillId="0" borderId="8" xfId="0" applyNumberFormat="1" applyFont="1" applyBorder="1"/>
    <xf numFmtId="164" fontId="22" fillId="0" borderId="9" xfId="0" applyNumberFormat="1" applyFont="1" applyBorder="1"/>
    <xf numFmtId="165" fontId="22" fillId="0" borderId="9" xfId="0" applyNumberFormat="1" applyFont="1" applyBorder="1"/>
    <xf numFmtId="164" fontId="22" fillId="0" borderId="1" xfId="0" applyNumberFormat="1" applyFont="1" applyBorder="1"/>
    <xf numFmtId="0" fontId="9" fillId="0" borderId="0" xfId="0" applyFont="1"/>
    <xf numFmtId="0" fontId="4" fillId="4" borderId="0" xfId="0" applyFont="1" applyFill="1"/>
    <xf numFmtId="0" fontId="22" fillId="4" borderId="0" xfId="0" applyFont="1" applyFill="1"/>
    <xf numFmtId="0" fontId="1" fillId="0" borderId="1" xfId="0" applyFont="1" applyBorder="1"/>
    <xf numFmtId="3" fontId="22" fillId="0" borderId="0" xfId="0" applyNumberFormat="1" applyFont="1"/>
    <xf numFmtId="1" fontId="4" fillId="0" borderId="0" xfId="0" applyNumberFormat="1" applyFont="1"/>
    <xf numFmtId="0" fontId="4" fillId="0" borderId="10" xfId="0" applyFont="1" applyBorder="1"/>
    <xf numFmtId="1" fontId="7" fillId="2" borderId="11" xfId="0" applyNumberFormat="1" applyFont="1" applyFill="1" applyBorder="1" applyAlignment="1">
      <alignment horizontal="center"/>
    </xf>
    <xf numFmtId="0" fontId="23" fillId="5" borderId="18" xfId="0" applyFont="1" applyFill="1" applyBorder="1" applyAlignment="1" applyProtection="1">
      <alignment horizontal="center"/>
      <protection locked="0"/>
    </xf>
    <xf numFmtId="0" fontId="22" fillId="0" borderId="1" xfId="0" applyFont="1" applyBorder="1"/>
    <xf numFmtId="1" fontId="7" fillId="6" borderId="20" xfId="0" applyNumberFormat="1" applyFont="1" applyFill="1" applyBorder="1" applyAlignment="1">
      <alignment horizontal="center"/>
    </xf>
    <xf numFmtId="1" fontId="7" fillId="6" borderId="21" xfId="0" applyNumberFormat="1" applyFont="1" applyFill="1" applyBorder="1" applyAlignment="1">
      <alignment horizontal="center"/>
    </xf>
    <xf numFmtId="1" fontId="7" fillId="6" borderId="2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7" fillId="0" borderId="29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23" fillId="5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1" fontId="7" fillId="3" borderId="16" xfId="0" applyNumberFormat="1" applyFont="1" applyFill="1" applyBorder="1" applyAlignment="1">
      <alignment horizontal="center"/>
    </xf>
    <xf numFmtId="1" fontId="7" fillId="3" borderId="30" xfId="0" applyNumberFormat="1" applyFont="1" applyFill="1" applyBorder="1" applyAlignment="1">
      <alignment horizontal="center"/>
    </xf>
    <xf numFmtId="1" fontId="7" fillId="3" borderId="31" xfId="0" applyNumberFormat="1" applyFont="1" applyFill="1" applyBorder="1" applyAlignment="1">
      <alignment horizontal="center"/>
    </xf>
  </cellXfs>
  <cellStyles count="1"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23:E123" totalsRowShown="0" tableBorderDxfId="59">
  <tableColumns count="5">
    <tableColumn id="1" xr3:uid="{00000000-0010-0000-0000-000001000000}" name="sekt" dataDxfId="58"/>
    <tableColumn id="2" xr3:uid="{00000000-0010-0000-0000-000002000000}" name="mm" dataDxfId="57">
      <calculatedColumnFormula>SUM(A24*37.5)</calculatedColumnFormula>
    </tableColumn>
    <tableColumn id="3" xr3:uid="{00000000-0010-0000-0000-000003000000}" name=" " dataDxfId="10"/>
    <tableColumn id="4" xr3:uid="{00000000-0010-0000-0000-000004000000}" name="590" dataDxfId="9">
      <calculatedColumnFormula>ROUND((50/49.8*($D$6*(D$23/1000)^$D$7*$G$2^($D$8+$D$9*D$23/1000)*EXP(-$D$10*$B24/D$23)))*$B24/1000,0)*1.025</calculatedColumnFormula>
    </tableColumn>
    <tableColumn id="5" xr3:uid="{00000000-0010-0000-0000-000005000000}" name="  " dataDxfId="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3" displayName="Tabell3" ref="A23:H123" totalsRowShown="0" headerRowDxfId="2" dataDxfId="56" headerRowBorderDxfId="3" tableBorderDxfId="55">
  <tableColumns count="8">
    <tableColumn id="1" xr3:uid="{00000000-0010-0000-0100-000001000000}" name="sekt" dataDxfId="54"/>
    <tableColumn id="2" xr3:uid="{00000000-0010-0000-0100-000002000000}" name="mm" dataDxfId="53">
      <calculatedColumnFormula>SUM(A24*30)</calculatedColumnFormula>
    </tableColumn>
    <tableColumn id="3" xr3:uid="{00000000-0010-0000-0100-000003000000}" name="300" dataDxfId="7">
      <calculatedColumnFormula>ROUND((50/49.8*($D$6*($C$23/1000)^$D$7*$G$2^($D$8+$D$9*$C$23/1000)*EXP(-$D$10*B24/C$23)))*B24/1000,0)*1.025</calculatedColumnFormula>
    </tableColumn>
    <tableColumn id="8" xr3:uid="{6EFAB115-84B8-443A-AD2F-739D788307C7}" name="440" dataDxfId="1">
      <calculatedColumnFormula>ROUND((50/49.8*($D$6*($D$23/1000)^$D$7*$G$2^($D$8+$D$9*$D$23/1000)*EXP(-$D$10*B24/D$23)))*B24/1000,0)*1.064</calculatedColumnFormula>
    </tableColumn>
    <tableColumn id="7" xr3:uid="{DC8025B8-652B-454F-A5C0-C02B9F0371FE}" name="500" dataDxfId="0">
      <calculatedColumnFormula>ROUND((50/49.8*($D$6*($E$23/1000)^$D$7*$G$2^($D$8+$D$9*$E$23/1000)*EXP(-$D$10*B24/E$23)))*B24/1000,0)*1.0731</calculatedColumnFormula>
    </tableColumn>
    <tableColumn id="4" xr3:uid="{00000000-0010-0000-0100-000004000000}" name="590" dataDxfId="6">
      <calculatedColumnFormula>ROUND((50/49.8*($D$6*($F$23/1000)^$D$7*$G$2^($D$8+$D$9*$F$23/1000)*EXP(-$D$10*B24/F$23)))*B24/1000,0)*1.025</calculatedColumnFormula>
    </tableColumn>
    <tableColumn id="5" xr3:uid="{00000000-0010-0000-0100-000005000000}" name="740" dataDxfId="5">
      <calculatedColumnFormula>ROUND((50/49.8*($D$6*($G$23/1000)^$D$7*$G$2^($D$8+$D$9*$G$23/1000)*EXP(-$D$10*B24/G$23)))*B24/1000,0)*1.025</calculatedColumnFormula>
    </tableColumn>
    <tableColumn id="6" xr3:uid="{00000000-0010-0000-0100-000006000000}" name="990" dataDxfId="4">
      <calculatedColumnFormula>ROUND((50/49.8*($D$6*($H$23/1000)^$D$7*$G$2^($D$8+$D$9*$H$23/1000)*EXP(-$D$10*B24/H$23)))*B24/1000,0)*1.025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4" displayName="Tabell4" ref="A24:H124" totalsRowShown="0" headerRowDxfId="52" dataDxfId="51">
  <tableColumns count="8">
    <tableColumn id="1" xr3:uid="{00000000-0010-0000-0200-000001000000}" name="sekt" dataDxfId="50"/>
    <tableColumn id="2" xr3:uid="{00000000-0010-0000-0200-000002000000}" name="mm" dataDxfId="49">
      <calculatedColumnFormula>SUM(A25*45)</calculatedColumnFormula>
    </tableColumn>
    <tableColumn id="3" xr3:uid="{00000000-0010-0000-0200-000003000000}" name="300" dataDxfId="48">
      <calculatedColumnFormula>ROUND((50/49.8*($D$6*(C$24/1000)^$D$7*$G$2^($D$8+$D$9*C$24/1000)*EXP(-$D$10*$B25/C$24)))*$B25/1000,0)*1.025</calculatedColumnFormula>
    </tableColumn>
    <tableColumn id="4" xr3:uid="{00000000-0010-0000-0200-000004000000}" name="440" dataDxfId="47">
      <calculatedColumnFormula>ROUND((50/49.8*($D$6*(D$24/1000)^$D$7*$G$2^($D$8+$D$9*D$24/1000)*EXP(-$D$10*$B25/D$24)))*$B25/1000,0)*1.025</calculatedColumnFormula>
    </tableColumn>
    <tableColumn id="5" xr3:uid="{00000000-0010-0000-0200-000005000000}" name="500" dataDxfId="46">
      <calculatedColumnFormula>ROUND((50/49.8*($D$6*(E$24/1000)^$D$7*$G$2^($D$8+$D$9*E$24/1000)*EXP(-$D$10*$B25/E$24)))*$B25/1000,0)*1.025</calculatedColumnFormula>
    </tableColumn>
    <tableColumn id="6" xr3:uid="{00000000-0010-0000-0200-000006000000}" name="590" dataDxfId="45">
      <calculatedColumnFormula>ROUND((50/49.8*($D$6*(F$24/1000)^$D$7*$G$2^($D$8+$D$9*F$24/1000)*EXP(-$D$10*$B25/F$24)))*$B25/1000,0)*1.025</calculatedColumnFormula>
    </tableColumn>
    <tableColumn id="7" xr3:uid="{00000000-0010-0000-0200-000007000000}" name="740" dataDxfId="44">
      <calculatedColumnFormula>ROUND((50/49.8*($D$6*(G$24/1000)^$D$7*$G$2^($D$8+$D$9*G$24/1000)*EXP(-$D$10*$B25/G$24)))*$B25/1000,0)*1.025</calculatedColumnFormula>
    </tableColumn>
    <tableColumn id="8" xr3:uid="{00000000-0010-0000-0200-000008000000}" name="990" dataDxfId="43">
      <calculatedColumnFormula>ROUND((50/49.8*($D$6*(H$24/1000)^$D$7*$G$2^($D$8+$D$9*H$24/1000)*EXP(-$D$10*$B25/H$24)))*$B25/1000,0)*1.025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46" displayName="Tabell46" ref="A24:H124" totalsRowShown="0" headerRowDxfId="42" dataDxfId="41">
  <tableColumns count="8">
    <tableColumn id="1" xr3:uid="{00000000-0010-0000-0300-000001000000}" name="sekt" dataDxfId="40"/>
    <tableColumn id="2" xr3:uid="{00000000-0010-0000-0300-000002000000}" name="mm" dataDxfId="39">
      <calculatedColumnFormula>SUM(A25*37.5)</calculatedColumnFormula>
    </tableColumn>
    <tableColumn id="3" xr3:uid="{00000000-0010-0000-0300-000003000000}" name="300" dataDxfId="38">
      <calculatedColumnFormula>ROUND((50/49.8*($D$6*(C$24/1000)^$D$7*$G$2^($D$8+$D$9*C$24/1000)*EXP(-$D$10*($B25*1.2)/C$24)))*($B25*1.2)/1000,0)*1.025</calculatedColumnFormula>
    </tableColumn>
    <tableColumn id="4" xr3:uid="{00000000-0010-0000-0300-000004000000}" name="440" dataDxfId="37">
      <calculatedColumnFormula>ROUND((50/49.8*($D$6*(D$24/1000)^$D$7*$G$2^($D$8+$D$9*D$24/1000)*EXP(-$D$10*($B25*1.2)/D$24)))*($B25*1.2)/1000,0)*1.025</calculatedColumnFormula>
    </tableColumn>
    <tableColumn id="5" xr3:uid="{00000000-0010-0000-0300-000005000000}" name="500" dataDxfId="36">
      <calculatedColumnFormula>ROUND((50/49.8*($D$6*(E$24/1000)^$D$7*$G$2^($D$8+$D$9*E$24/1000)*EXP(-$D$10*($B25*1.2)/E$24)))*($B25*1.2)/1000,0)*1.025</calculatedColumnFormula>
    </tableColumn>
    <tableColumn id="6" xr3:uid="{00000000-0010-0000-0300-000006000000}" name="590" dataDxfId="35">
      <calculatedColumnFormula>ROUND((50/49.8*($D$6*(F$24/1000)^$D$7*$G$2^($D$8+$D$9*F$24/1000)*EXP(-$D$10*($B25*1.2)/F$24)))*($B25*1.2)/1000,0)*1.025</calculatedColumnFormula>
    </tableColumn>
    <tableColumn id="7" xr3:uid="{00000000-0010-0000-0300-000007000000}" name="740" dataDxfId="34">
      <calculatedColumnFormula>ROUND((50/49.8*($D$6*(G$24/1000)^$D$7*$G$2^($D$8+$D$9*G$24/1000)*EXP(-$D$10*($B25*1.2)/G$24)))*($B25*1.2)/1000,0)*1.025</calculatedColumnFormula>
    </tableColumn>
    <tableColumn id="8" xr3:uid="{00000000-0010-0000-0300-000008000000}" name="990" dataDxfId="33">
      <calculatedColumnFormula>ROUND((50/49.8*($D$6*(H$24/1000)^$D$7*$G$2^($D$8+$D$9*H$24/1000)*EXP(-$D$10*($B25*1.2)/H$24)))*($B25*1.2)/1000,0)*1.025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6" displayName="Tabell6" ref="A20:H120" totalsRowShown="0" headerRowDxfId="32" dataDxfId="31" tableBorderDxfId="30">
  <tableColumns count="8">
    <tableColumn id="1" xr3:uid="{00000000-0010-0000-0400-000001000000}" name="sekt" dataDxfId="29"/>
    <tableColumn id="2" xr3:uid="{00000000-0010-0000-0400-000002000000}" name="mm" dataDxfId="28">
      <calculatedColumnFormula>SUM(A21*45)</calculatedColumnFormula>
    </tableColumn>
    <tableColumn id="3" xr3:uid="{00000000-0010-0000-0400-000003000000}" name="300" dataDxfId="27">
      <calculatedColumnFormula>ROUND((50/49.8*($D$7*(C$20/1000)^$D$8*$G$3^($D$9+$D$10*C$20/1000)*EXP(-$D$11*$B21/C$20)))*$B21/1000,0)*1.025</calculatedColumnFormula>
    </tableColumn>
    <tableColumn id="4" xr3:uid="{00000000-0010-0000-0400-000004000000}" name="440" dataDxfId="26">
      <calculatedColumnFormula>ROUND((50/49.8*($D$7*(D$20/1000)^$D$8*$G$3^($D$9+$D$10*D$20/1000)*EXP(-$D$11*$B21/D$20)))*$B21/1000,0)*1.025</calculatedColumnFormula>
    </tableColumn>
    <tableColumn id="5" xr3:uid="{00000000-0010-0000-0400-000005000000}" name="500" dataDxfId="25">
      <calculatedColumnFormula>ROUND((50/49.8*($D$7*(E$20/1000)^$D$8*$G$3^($D$9+$D$10*E$20/1000)*EXP(-$D$11*$B21/E$20)))*$B21/1000,0)*1.025</calculatedColumnFormula>
    </tableColumn>
    <tableColumn id="6" xr3:uid="{00000000-0010-0000-0400-000006000000}" name="590" dataDxfId="24">
      <calculatedColumnFormula>ROUND((50/49.8*($D$7*(F$20/1000)^$D$8*$G$3^($D$9+$D$10*F$20/1000)*EXP(-$D$11*$B21/F$20)))*$B21/1000,0)*1.025</calculatedColumnFormula>
    </tableColumn>
    <tableColumn id="7" xr3:uid="{00000000-0010-0000-0400-000007000000}" name="740" dataDxfId="23">
      <calculatedColumnFormula>ROUND((50/49.8*($D$7*(G$20/1000)^$D$8*$G$3^($D$9+$D$10*G$20/1000)*EXP(-$D$11*$B21/G$20)))*$B21/1000,0)*1.025</calculatedColumnFormula>
    </tableColumn>
    <tableColumn id="8" xr3:uid="{00000000-0010-0000-0400-000008000000}" name="990" dataDxfId="22">
      <calculatedColumnFormula>ROUND((50/49.8*($D$7*(H$20/1000)^$D$8*$G$3^($D$9+$D$10*H$20/1000)*EXP(-$D$11*$B21/H$20)))*$B21/1000,0)*1.025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l68" displayName="Tabell68" ref="A20:H120" totalsRowShown="0" headerRowDxfId="21" dataDxfId="20" tableBorderDxfId="19">
  <tableColumns count="8">
    <tableColumn id="1" xr3:uid="{00000000-0010-0000-0500-000001000000}" name="sekt" dataDxfId="18"/>
    <tableColumn id="2" xr3:uid="{00000000-0010-0000-0500-000002000000}" name="mm" dataDxfId="17">
      <calculatedColumnFormula>SUM(A21*37.5)</calculatedColumnFormula>
    </tableColumn>
    <tableColumn id="3" xr3:uid="{00000000-0010-0000-0500-000003000000}" name="300" dataDxfId="16">
      <calculatedColumnFormula>ROUND((50/49.8*($D$7*(C$20/1000)^$D$8*$G$3^($D$9+$D$10*C$20/1000)*EXP(-$D$11*($B21*1.2)/C$20)))*($B21*1.2)/1000,0)*1.025</calculatedColumnFormula>
    </tableColumn>
    <tableColumn id="4" xr3:uid="{00000000-0010-0000-0500-000004000000}" name="440" dataDxfId="15">
      <calculatedColumnFormula>ROUND((50/49.8*($D$7*(D$20/1000)^$D$8*$G$3^($D$9+$D$10*D$20/1000)*EXP(-$D$11*($B21*1.2)/D$20)))*($B21*1.2)/1000,0)*1.025</calculatedColumnFormula>
    </tableColumn>
    <tableColumn id="5" xr3:uid="{00000000-0010-0000-0500-000005000000}" name="500" dataDxfId="14">
      <calculatedColumnFormula>ROUND((50/49.8*($D$7*(E$20/1000)^$D$8*$G$3^($D$9+$D$10*E$20/1000)*EXP(-$D$11*($B21*1.2)/E$20)))*($B21*1.2)/1000,0)*1.025</calculatedColumnFormula>
    </tableColumn>
    <tableColumn id="6" xr3:uid="{00000000-0010-0000-0500-000006000000}" name="590" dataDxfId="13">
      <calculatedColumnFormula>ROUND((50/49.8*($D$7*(F$20/1000)^$D$8*$G$3^($D$9+$D$10*F$20/1000)*EXP(-$D$11*($B21*1.2)/F$20)))*($B21*1.2)/1000,0)*1.025</calculatedColumnFormula>
    </tableColumn>
    <tableColumn id="7" xr3:uid="{00000000-0010-0000-0500-000007000000}" name="740" dataDxfId="12">
      <calculatedColumnFormula>ROUND((50/49.8*($D$7*(G$20/1000)^$D$8*$G$3^($D$9+$D$10*G$20/1000)*EXP(-$D$11*($B21*1.2)/G$20)))*($B21*1.2)/1000,0)*1.025</calculatedColumnFormula>
    </tableColumn>
    <tableColumn id="8" xr3:uid="{00000000-0010-0000-0500-000008000000}" name="990" dataDxfId="11">
      <calculatedColumnFormula>ROUND((50/49.8*($D$7*(H$20/1000)^$D$8*$G$3^($D$9+$D$10*H$20/1000)*EXP(-$D$11*($B21*1.2)/H$20)))*($B21*1.2)/1000,0)*1.025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N187"/>
  <sheetViews>
    <sheetView tabSelected="1" workbookViewId="0">
      <pane ySplit="23" topLeftCell="A24" activePane="bottomLeft" state="frozen"/>
      <selection activeCell="K38" sqref="K38"/>
      <selection pane="bottomLeft" activeCell="C18" sqref="C18"/>
    </sheetView>
  </sheetViews>
  <sheetFormatPr defaultRowHeight="15" x14ac:dyDescent="0.25"/>
  <cols>
    <col min="2" max="2" width="10.140625" bestFit="1" customWidth="1"/>
    <col min="5" max="5" width="11.5703125" customWidth="1"/>
    <col min="6" max="6" width="10.140625" bestFit="1" customWidth="1"/>
    <col min="7" max="7" width="11" customWidth="1"/>
    <col min="8" max="8" width="12.140625" customWidth="1"/>
    <col min="9" max="9" width="8.7109375" customWidth="1"/>
  </cols>
  <sheetData>
    <row r="1" spans="2:11" hidden="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2:11" hidden="1" x14ac:dyDescent="0.25">
      <c r="B2" s="1">
        <v>38825</v>
      </c>
      <c r="C2" t="s">
        <v>7</v>
      </c>
      <c r="D2">
        <f>SUM(C16)</f>
        <v>75</v>
      </c>
      <c r="E2">
        <f>SUM(C17)</f>
        <v>65</v>
      </c>
      <c r="F2">
        <f>SUM(C18)</f>
        <v>20</v>
      </c>
      <c r="G2">
        <f>ROUND(+(D2-E2)/LN((D2-F2)/(E2-F2)),1)</f>
        <v>49.8</v>
      </c>
      <c r="H2">
        <f>ROUND(1/((LN((D2-F2)/(E2-F2))*49.33)/(D2-E2))^1.28,2)</f>
        <v>1.01</v>
      </c>
    </row>
    <row r="3" spans="2:11" hidden="1" x14ac:dyDescent="0.25">
      <c r="B3" t="s">
        <v>8</v>
      </c>
      <c r="H3">
        <f>ROUND(((LN((D2-F2)/(E2-F2))*49.33)/(D2-E2))^1.28,2)</f>
        <v>0.99</v>
      </c>
    </row>
    <row r="4" spans="2:11" hidden="1" x14ac:dyDescent="0.25"/>
    <row r="5" spans="2:11" hidden="1" x14ac:dyDescent="0.25">
      <c r="D5" t="s">
        <v>9</v>
      </c>
    </row>
    <row r="6" spans="2:11" hidden="1" x14ac:dyDescent="0.25">
      <c r="C6" t="s">
        <v>10</v>
      </c>
      <c r="D6">
        <v>10.0489</v>
      </c>
    </row>
    <row r="7" spans="2:11" hidden="1" x14ac:dyDescent="0.25">
      <c r="C7" t="s">
        <v>11</v>
      </c>
      <c r="D7">
        <v>0.78963000000000005</v>
      </c>
      <c r="E7" s="2"/>
      <c r="F7" s="2"/>
      <c r="G7" s="2"/>
      <c r="H7" s="2"/>
      <c r="I7" s="2"/>
    </row>
    <row r="8" spans="2:11" hidden="1" x14ac:dyDescent="0.25">
      <c r="C8" t="s">
        <v>12</v>
      </c>
      <c r="D8">
        <v>1.2513000000000001</v>
      </c>
      <c r="E8" s="2"/>
      <c r="F8" s="2"/>
      <c r="G8" s="2"/>
      <c r="H8" s="2"/>
      <c r="I8" s="2"/>
    </row>
    <row r="9" spans="2:11" hidden="1" x14ac:dyDescent="0.25">
      <c r="C9" t="s">
        <v>13</v>
      </c>
      <c r="D9">
        <v>3.6170000000000001E-2</v>
      </c>
      <c r="E9" s="2" t="s">
        <v>14</v>
      </c>
      <c r="F9" s="2"/>
      <c r="G9" s="2"/>
      <c r="H9" s="2"/>
      <c r="I9" s="2"/>
    </row>
    <row r="10" spans="2:11" hidden="1" x14ac:dyDescent="0.25">
      <c r="C10" t="s">
        <v>15</v>
      </c>
      <c r="D10" s="3">
        <v>0</v>
      </c>
      <c r="E10" s="2"/>
      <c r="F10" s="2"/>
      <c r="G10" s="2"/>
      <c r="H10" s="2"/>
      <c r="I10" s="2"/>
    </row>
    <row r="11" spans="2:11" hidden="1" x14ac:dyDescent="0.25">
      <c r="E11" s="4"/>
      <c r="H11" s="2"/>
      <c r="I11" s="2"/>
      <c r="J11" s="2"/>
      <c r="K11" s="2"/>
    </row>
    <row r="12" spans="2:11" hidden="1" x14ac:dyDescent="0.25">
      <c r="E12" s="4"/>
      <c r="H12" s="2"/>
      <c r="I12" s="2"/>
      <c r="J12" s="2"/>
      <c r="K12" s="2"/>
    </row>
    <row r="13" spans="2:11" ht="18" x14ac:dyDescent="0.25">
      <c r="B13" s="59" t="s">
        <v>42</v>
      </c>
      <c r="C13" s="22"/>
      <c r="D13" s="22"/>
      <c r="E13" s="23"/>
      <c r="F13" s="24"/>
      <c r="H13" s="2"/>
      <c r="I13" s="2"/>
      <c r="J13" s="2"/>
      <c r="K13" s="2"/>
    </row>
    <row r="14" spans="2:11" x14ac:dyDescent="0.25">
      <c r="B14" s="27" t="s">
        <v>16</v>
      </c>
      <c r="C14" s="28"/>
      <c r="D14" s="28"/>
      <c r="E14" s="28"/>
      <c r="F14" s="28"/>
      <c r="G14" s="28"/>
      <c r="H14" s="29"/>
      <c r="I14" s="2"/>
      <c r="J14" s="2"/>
      <c r="K14" s="2"/>
    </row>
    <row r="15" spans="2:11" ht="15.75" thickBot="1" x14ac:dyDescent="0.3">
      <c r="B15" s="47"/>
      <c r="C15" s="47"/>
      <c r="D15" s="46"/>
      <c r="E15" s="46"/>
      <c r="F15" s="48"/>
      <c r="G15" s="46"/>
      <c r="H15" s="46"/>
      <c r="I15" s="2"/>
      <c r="J15" s="2"/>
      <c r="K15" s="2"/>
    </row>
    <row r="16" spans="2:11" ht="21" thickBot="1" x14ac:dyDescent="0.35">
      <c r="B16" s="7" t="s">
        <v>2</v>
      </c>
      <c r="C16" s="58">
        <v>75</v>
      </c>
      <c r="D16" s="8" t="s">
        <v>17</v>
      </c>
      <c r="E16" s="2" t="s">
        <v>18</v>
      </c>
      <c r="F16" s="2"/>
      <c r="G16" s="2"/>
      <c r="H16" s="2"/>
      <c r="I16" s="2"/>
      <c r="J16" s="2"/>
      <c r="K16" s="2"/>
    </row>
    <row r="17" spans="1:14" ht="21" thickBot="1" x14ac:dyDescent="0.35">
      <c r="B17" s="9" t="s">
        <v>3</v>
      </c>
      <c r="C17" s="58">
        <v>65</v>
      </c>
      <c r="D17" s="10" t="s">
        <v>17</v>
      </c>
      <c r="E17" s="2" t="s">
        <v>19</v>
      </c>
      <c r="F17" s="2"/>
      <c r="G17" s="2">
        <f>H3</f>
        <v>0.99</v>
      </c>
      <c r="H17" s="2"/>
      <c r="I17" s="2"/>
      <c r="J17" s="2"/>
      <c r="K17" s="2"/>
    </row>
    <row r="18" spans="1:14" ht="21" thickBot="1" x14ac:dyDescent="0.35">
      <c r="B18" s="11" t="s">
        <v>20</v>
      </c>
      <c r="C18" s="58">
        <v>20</v>
      </c>
      <c r="D18" s="12" t="s">
        <v>17</v>
      </c>
      <c r="E18" s="2" t="s">
        <v>5</v>
      </c>
      <c r="F18" s="2"/>
      <c r="G18" s="2">
        <f>G2</f>
        <v>49.8</v>
      </c>
      <c r="H18" s="2"/>
      <c r="I18" s="2"/>
      <c r="J18" s="2"/>
      <c r="K18" s="2"/>
    </row>
    <row r="19" spans="1:14" x14ac:dyDescent="0.25">
      <c r="B19" s="2"/>
      <c r="C19" s="13" t="s">
        <v>14</v>
      </c>
      <c r="D19" s="13" t="s">
        <v>14</v>
      </c>
      <c r="E19" s="13" t="s">
        <v>14</v>
      </c>
      <c r="F19" s="13" t="s">
        <v>14</v>
      </c>
      <c r="G19" s="13" t="s">
        <v>14</v>
      </c>
      <c r="H19" s="2"/>
      <c r="I19" s="2"/>
      <c r="J19" s="2"/>
      <c r="K19" s="2"/>
    </row>
    <row r="20" spans="1:14" x14ac:dyDescent="0.25">
      <c r="B20" s="2"/>
      <c r="C20" s="2"/>
      <c r="D20" s="2"/>
      <c r="E20" s="2"/>
      <c r="F20" s="2"/>
      <c r="G20" s="2"/>
      <c r="H20" s="2" t="s">
        <v>14</v>
      </c>
      <c r="I20" s="2" t="s">
        <v>14</v>
      </c>
      <c r="J20" s="2" t="s">
        <v>14</v>
      </c>
      <c r="K20" s="2" t="s">
        <v>14</v>
      </c>
      <c r="L20" t="s">
        <v>14</v>
      </c>
      <c r="M20" t="s">
        <v>14</v>
      </c>
      <c r="N20" t="s">
        <v>14</v>
      </c>
    </row>
    <row r="21" spans="1:14" ht="30.75" thickBot="1" x14ac:dyDescent="0.45">
      <c r="A21" s="14" t="s">
        <v>21</v>
      </c>
      <c r="B21" s="2" t="s">
        <v>14</v>
      </c>
      <c r="C21" s="2"/>
      <c r="D21" s="2"/>
      <c r="E21" s="2"/>
      <c r="F21" s="26"/>
      <c r="G21" s="2"/>
      <c r="H21" s="2"/>
      <c r="I21" s="2"/>
      <c r="J21" s="2"/>
      <c r="K21" s="2"/>
    </row>
    <row r="22" spans="1:14" ht="20.25" x14ac:dyDescent="0.3">
      <c r="A22" s="36" t="s">
        <v>22</v>
      </c>
      <c r="B22" s="37" t="s">
        <v>23</v>
      </c>
      <c r="C22" s="87" t="s">
        <v>24</v>
      </c>
      <c r="D22" s="88"/>
      <c r="E22" s="89"/>
      <c r="F22" s="49"/>
      <c r="G22" s="38"/>
      <c r="H22" s="2"/>
      <c r="I22" s="2"/>
      <c r="J22" s="2"/>
      <c r="K22" s="2"/>
    </row>
    <row r="23" spans="1:14" ht="15.75" thickBot="1" x14ac:dyDescent="0.3">
      <c r="A23" s="32" t="s">
        <v>25</v>
      </c>
      <c r="B23" s="32" t="s">
        <v>26</v>
      </c>
      <c r="C23" s="39" t="s">
        <v>14</v>
      </c>
      <c r="D23" s="94" t="s">
        <v>45</v>
      </c>
      <c r="E23" s="65" t="s">
        <v>51</v>
      </c>
      <c r="G23" s="16"/>
      <c r="H23" s="2"/>
    </row>
    <row r="24" spans="1:14" x14ac:dyDescent="0.25">
      <c r="A24" s="36">
        <v>1</v>
      </c>
      <c r="B24" s="37">
        <f>SUM(A24*37.5)</f>
        <v>37.5</v>
      </c>
      <c r="C24" s="96"/>
      <c r="D24" s="97">
        <f t="shared" ref="C24:E93" si="0">ROUND((50/49.8*($D$6*(D$23/1000)^$D$7*$G$2^($D$8+$D$9*D$23/1000)*EXP(-$D$10*$B24/D$23)))*$B24/1000,0)*1.025</f>
        <v>36.9</v>
      </c>
      <c r="E24" s="98"/>
      <c r="G24" s="2"/>
      <c r="H24" s="2"/>
      <c r="J24" t="s">
        <v>14</v>
      </c>
      <c r="K24" t="s">
        <v>14</v>
      </c>
    </row>
    <row r="25" spans="1:14" x14ac:dyDescent="0.25">
      <c r="A25" s="39">
        <v>2</v>
      </c>
      <c r="B25" s="32">
        <f>SUM(A25*37.5)</f>
        <v>75</v>
      </c>
      <c r="C25" s="99"/>
      <c r="D25" s="95">
        <f t="shared" si="0"/>
        <v>73.8</v>
      </c>
      <c r="E25" s="100"/>
      <c r="G25" s="2"/>
      <c r="H25" s="2"/>
    </row>
    <row r="26" spans="1:14" x14ac:dyDescent="0.25">
      <c r="A26" s="39">
        <v>3</v>
      </c>
      <c r="B26" s="32">
        <f t="shared" ref="B26:B89" si="1">SUM(A26*37.5)</f>
        <v>112.5</v>
      </c>
      <c r="C26" s="99"/>
      <c r="D26" s="95">
        <f t="shared" si="0"/>
        <v>110.69999999999999</v>
      </c>
      <c r="E26" s="100"/>
      <c r="G26" s="2"/>
      <c r="H26" s="2"/>
    </row>
    <row r="27" spans="1:14" x14ac:dyDescent="0.25">
      <c r="A27" s="39">
        <v>4</v>
      </c>
      <c r="B27" s="32">
        <f t="shared" si="1"/>
        <v>150</v>
      </c>
      <c r="C27" s="99"/>
      <c r="D27" s="95">
        <f t="shared" si="0"/>
        <v>147.6</v>
      </c>
      <c r="E27" s="100"/>
      <c r="G27" s="2"/>
      <c r="H27" s="2"/>
    </row>
    <row r="28" spans="1:14" x14ac:dyDescent="0.25">
      <c r="A28" s="39">
        <v>5</v>
      </c>
      <c r="B28" s="32">
        <f t="shared" si="1"/>
        <v>187.5</v>
      </c>
      <c r="C28" s="99"/>
      <c r="D28" s="95">
        <f t="shared" si="0"/>
        <v>184.49999999999997</v>
      </c>
      <c r="E28" s="100"/>
      <c r="G28" s="2"/>
      <c r="H28" s="2"/>
    </row>
    <row r="29" spans="1:14" x14ac:dyDescent="0.25">
      <c r="A29" s="39">
        <v>6</v>
      </c>
      <c r="B29" s="32">
        <f t="shared" si="1"/>
        <v>225</v>
      </c>
      <c r="C29" s="99"/>
      <c r="D29" s="95">
        <f t="shared" si="0"/>
        <v>221.39999999999998</v>
      </c>
      <c r="E29" s="100"/>
      <c r="G29" s="2"/>
      <c r="H29" s="2"/>
    </row>
    <row r="30" spans="1:14" x14ac:dyDescent="0.25">
      <c r="A30" s="39">
        <v>7</v>
      </c>
      <c r="B30" s="32">
        <f t="shared" si="1"/>
        <v>262.5</v>
      </c>
      <c r="C30" s="99"/>
      <c r="D30" s="95">
        <f t="shared" si="0"/>
        <v>258.29999999999995</v>
      </c>
      <c r="E30" s="100"/>
      <c r="G30" s="2"/>
      <c r="H30" s="2"/>
    </row>
    <row r="31" spans="1:14" x14ac:dyDescent="0.25">
      <c r="A31" s="39">
        <v>8</v>
      </c>
      <c r="B31" s="32">
        <f t="shared" si="1"/>
        <v>300</v>
      </c>
      <c r="C31" s="99"/>
      <c r="D31" s="95">
        <f t="shared" si="0"/>
        <v>295.2</v>
      </c>
      <c r="E31" s="100"/>
      <c r="G31" s="2"/>
      <c r="H31" s="2"/>
    </row>
    <row r="32" spans="1:14" x14ac:dyDescent="0.25">
      <c r="A32" s="39">
        <v>9</v>
      </c>
      <c r="B32" s="32">
        <f t="shared" si="1"/>
        <v>337.5</v>
      </c>
      <c r="C32" s="99"/>
      <c r="D32" s="95">
        <f t="shared" si="0"/>
        <v>332.09999999999997</v>
      </c>
      <c r="E32" s="100"/>
      <c r="G32" s="2"/>
      <c r="H32" s="2"/>
    </row>
    <row r="33" spans="1:8" x14ac:dyDescent="0.25">
      <c r="A33" s="39">
        <v>10</v>
      </c>
      <c r="B33" s="32">
        <f t="shared" si="1"/>
        <v>375</v>
      </c>
      <c r="C33" s="99"/>
      <c r="D33" s="95">
        <f t="shared" si="0"/>
        <v>370.02499999999998</v>
      </c>
      <c r="E33" s="100"/>
      <c r="G33" s="2"/>
      <c r="H33" s="2"/>
    </row>
    <row r="34" spans="1:8" x14ac:dyDescent="0.25">
      <c r="A34" s="39">
        <v>11</v>
      </c>
      <c r="B34" s="32">
        <f t="shared" si="1"/>
        <v>412.5</v>
      </c>
      <c r="C34" s="99"/>
      <c r="D34" s="95">
        <f t="shared" si="0"/>
        <v>406.92499999999995</v>
      </c>
      <c r="E34" s="100"/>
      <c r="G34" s="2"/>
      <c r="H34" s="2"/>
    </row>
    <row r="35" spans="1:8" x14ac:dyDescent="0.25">
      <c r="A35" s="39">
        <v>12</v>
      </c>
      <c r="B35" s="32">
        <f t="shared" si="1"/>
        <v>450</v>
      </c>
      <c r="C35" s="99"/>
      <c r="D35" s="95">
        <f t="shared" si="0"/>
        <v>443.82499999999999</v>
      </c>
      <c r="E35" s="100"/>
      <c r="G35" s="2"/>
      <c r="H35" s="2"/>
    </row>
    <row r="36" spans="1:8" x14ac:dyDescent="0.25">
      <c r="A36" s="39">
        <v>13</v>
      </c>
      <c r="B36" s="32">
        <f t="shared" si="1"/>
        <v>487.5</v>
      </c>
      <c r="C36" s="99"/>
      <c r="D36" s="95">
        <f t="shared" si="0"/>
        <v>480.72499999999997</v>
      </c>
      <c r="E36" s="100"/>
      <c r="G36" s="2"/>
      <c r="H36" s="2"/>
    </row>
    <row r="37" spans="1:8" x14ac:dyDescent="0.25">
      <c r="A37" s="39">
        <v>14</v>
      </c>
      <c r="B37" s="32">
        <f t="shared" si="1"/>
        <v>525</v>
      </c>
      <c r="C37" s="99"/>
      <c r="D37" s="95">
        <f t="shared" si="0"/>
        <v>517.625</v>
      </c>
      <c r="E37" s="100"/>
      <c r="G37" s="2"/>
      <c r="H37" s="2"/>
    </row>
    <row r="38" spans="1:8" x14ac:dyDescent="0.25">
      <c r="A38" s="39">
        <v>15</v>
      </c>
      <c r="B38" s="32">
        <f t="shared" si="1"/>
        <v>562.5</v>
      </c>
      <c r="C38" s="99"/>
      <c r="D38" s="95">
        <f t="shared" si="0"/>
        <v>554.52499999999998</v>
      </c>
      <c r="E38" s="100"/>
      <c r="G38" s="2"/>
      <c r="H38" s="2"/>
    </row>
    <row r="39" spans="1:8" x14ac:dyDescent="0.25">
      <c r="A39" s="39">
        <v>16</v>
      </c>
      <c r="B39" s="32">
        <f t="shared" si="1"/>
        <v>600</v>
      </c>
      <c r="C39" s="99"/>
      <c r="D39" s="95">
        <f t="shared" si="0"/>
        <v>591.42499999999995</v>
      </c>
      <c r="E39" s="100"/>
      <c r="G39" s="2"/>
      <c r="H39" s="2"/>
    </row>
    <row r="40" spans="1:8" x14ac:dyDescent="0.25">
      <c r="A40" s="39">
        <v>17</v>
      </c>
      <c r="B40" s="32">
        <f t="shared" si="1"/>
        <v>637.5</v>
      </c>
      <c r="C40" s="99"/>
      <c r="D40" s="95">
        <f t="shared" si="0"/>
        <v>628.32499999999993</v>
      </c>
      <c r="E40" s="100"/>
      <c r="G40" s="2"/>
      <c r="H40" s="2"/>
    </row>
    <row r="41" spans="1:8" x14ac:dyDescent="0.25">
      <c r="A41" s="39">
        <v>18</v>
      </c>
      <c r="B41" s="32">
        <f t="shared" si="1"/>
        <v>675</v>
      </c>
      <c r="C41" s="99"/>
      <c r="D41" s="95">
        <f t="shared" si="0"/>
        <v>665.22499999999991</v>
      </c>
      <c r="E41" s="100"/>
      <c r="G41" s="2"/>
      <c r="H41" s="2"/>
    </row>
    <row r="42" spans="1:8" x14ac:dyDescent="0.25">
      <c r="A42" s="39">
        <v>19</v>
      </c>
      <c r="B42" s="32">
        <f t="shared" si="1"/>
        <v>712.5</v>
      </c>
      <c r="C42" s="99"/>
      <c r="D42" s="95">
        <f t="shared" si="0"/>
        <v>702.12499999999989</v>
      </c>
      <c r="E42" s="100"/>
      <c r="G42" s="2"/>
      <c r="H42" s="2"/>
    </row>
    <row r="43" spans="1:8" x14ac:dyDescent="0.25">
      <c r="A43" s="39">
        <v>20</v>
      </c>
      <c r="B43" s="32">
        <f t="shared" si="1"/>
        <v>750</v>
      </c>
      <c r="C43" s="99"/>
      <c r="D43" s="95">
        <f t="shared" si="0"/>
        <v>739.02499999999998</v>
      </c>
      <c r="E43" s="100"/>
      <c r="G43" s="2"/>
      <c r="H43" s="2"/>
    </row>
    <row r="44" spans="1:8" x14ac:dyDescent="0.25">
      <c r="A44" s="39">
        <v>21</v>
      </c>
      <c r="B44" s="32">
        <f t="shared" si="1"/>
        <v>787.5</v>
      </c>
      <c r="C44" s="99"/>
      <c r="D44" s="95">
        <f t="shared" si="0"/>
        <v>775.92499999999995</v>
      </c>
      <c r="E44" s="100"/>
      <c r="G44" s="2"/>
      <c r="H44" s="2"/>
    </row>
    <row r="45" spans="1:8" x14ac:dyDescent="0.25">
      <c r="A45" s="39">
        <v>22</v>
      </c>
      <c r="B45" s="32">
        <f t="shared" si="1"/>
        <v>825</v>
      </c>
      <c r="C45" s="99"/>
      <c r="D45" s="95">
        <f t="shared" si="0"/>
        <v>812.82499999999993</v>
      </c>
      <c r="E45" s="100"/>
      <c r="G45" s="2"/>
      <c r="H45" s="2"/>
    </row>
    <row r="46" spans="1:8" x14ac:dyDescent="0.25">
      <c r="A46" s="39">
        <v>23</v>
      </c>
      <c r="B46" s="32">
        <f t="shared" si="1"/>
        <v>862.5</v>
      </c>
      <c r="C46" s="99"/>
      <c r="D46" s="95">
        <f t="shared" si="0"/>
        <v>849.72499999999991</v>
      </c>
      <c r="E46" s="100"/>
      <c r="G46" s="2"/>
      <c r="H46" s="2"/>
    </row>
    <row r="47" spans="1:8" x14ac:dyDescent="0.25">
      <c r="A47" s="39">
        <v>24</v>
      </c>
      <c r="B47" s="32">
        <f t="shared" si="1"/>
        <v>900</v>
      </c>
      <c r="C47" s="99"/>
      <c r="D47" s="95">
        <f t="shared" si="0"/>
        <v>886.62499999999989</v>
      </c>
      <c r="E47" s="100"/>
      <c r="G47" s="2"/>
      <c r="H47" s="2"/>
    </row>
    <row r="48" spans="1:8" x14ac:dyDescent="0.25">
      <c r="A48" s="39">
        <v>25</v>
      </c>
      <c r="B48" s="32">
        <f t="shared" si="1"/>
        <v>937.5</v>
      </c>
      <c r="C48" s="99"/>
      <c r="D48" s="95">
        <f t="shared" si="0"/>
        <v>923.52499999999986</v>
      </c>
      <c r="E48" s="100"/>
      <c r="G48" s="2"/>
      <c r="H48" s="2"/>
    </row>
    <row r="49" spans="1:8" x14ac:dyDescent="0.25">
      <c r="A49" s="39">
        <v>26</v>
      </c>
      <c r="B49" s="32">
        <f t="shared" si="1"/>
        <v>975</v>
      </c>
      <c r="C49" s="99"/>
      <c r="D49" s="95">
        <f t="shared" si="0"/>
        <v>960.42499999999995</v>
      </c>
      <c r="E49" s="100"/>
      <c r="G49" s="2"/>
      <c r="H49" s="2"/>
    </row>
    <row r="50" spans="1:8" x14ac:dyDescent="0.25">
      <c r="A50" s="39">
        <v>27</v>
      </c>
      <c r="B50" s="32">
        <f t="shared" si="1"/>
        <v>1012.5</v>
      </c>
      <c r="C50" s="99"/>
      <c r="D50" s="95">
        <f t="shared" si="0"/>
        <v>997.32499999999993</v>
      </c>
      <c r="E50" s="100"/>
      <c r="G50" s="2"/>
      <c r="H50" s="2"/>
    </row>
    <row r="51" spans="1:8" x14ac:dyDescent="0.25">
      <c r="A51" s="39">
        <v>28</v>
      </c>
      <c r="B51" s="32">
        <f t="shared" si="1"/>
        <v>1050</v>
      </c>
      <c r="C51" s="99"/>
      <c r="D51" s="95">
        <f t="shared" si="0"/>
        <v>1034.2249999999999</v>
      </c>
      <c r="E51" s="100"/>
      <c r="G51" s="2"/>
      <c r="H51" s="2"/>
    </row>
    <row r="52" spans="1:8" x14ac:dyDescent="0.25">
      <c r="A52" s="39">
        <v>29</v>
      </c>
      <c r="B52" s="32">
        <f t="shared" si="1"/>
        <v>1087.5</v>
      </c>
      <c r="C52" s="99"/>
      <c r="D52" s="95">
        <f t="shared" si="0"/>
        <v>1071.125</v>
      </c>
      <c r="E52" s="100"/>
      <c r="G52" s="2"/>
      <c r="H52" s="2"/>
    </row>
    <row r="53" spans="1:8" x14ac:dyDescent="0.25">
      <c r="A53" s="39">
        <v>30</v>
      </c>
      <c r="B53" s="32">
        <f t="shared" si="1"/>
        <v>1125</v>
      </c>
      <c r="C53" s="99"/>
      <c r="D53" s="95">
        <f t="shared" si="0"/>
        <v>1109.05</v>
      </c>
      <c r="E53" s="100"/>
      <c r="G53" s="2"/>
      <c r="H53" s="2"/>
    </row>
    <row r="54" spans="1:8" x14ac:dyDescent="0.25">
      <c r="A54" s="39">
        <v>31</v>
      </c>
      <c r="B54" s="32">
        <f t="shared" si="1"/>
        <v>1162.5</v>
      </c>
      <c r="C54" s="99"/>
      <c r="D54" s="95">
        <f t="shared" si="0"/>
        <v>1145.9499999999998</v>
      </c>
      <c r="E54" s="100"/>
      <c r="G54" s="2"/>
      <c r="H54" s="2"/>
    </row>
    <row r="55" spans="1:8" x14ac:dyDescent="0.25">
      <c r="A55" s="39">
        <v>32</v>
      </c>
      <c r="B55" s="32">
        <f t="shared" si="1"/>
        <v>1200</v>
      </c>
      <c r="C55" s="99"/>
      <c r="D55" s="95">
        <f t="shared" si="0"/>
        <v>1182.8499999999999</v>
      </c>
      <c r="E55" s="100"/>
      <c r="G55" s="2"/>
      <c r="H55" s="2"/>
    </row>
    <row r="56" spans="1:8" x14ac:dyDescent="0.25">
      <c r="A56" s="39">
        <v>33</v>
      </c>
      <c r="B56" s="32">
        <f t="shared" si="1"/>
        <v>1237.5</v>
      </c>
      <c r="C56" s="99"/>
      <c r="D56" s="95">
        <f t="shared" si="0"/>
        <v>1219.75</v>
      </c>
      <c r="E56" s="100"/>
      <c r="G56" s="2"/>
      <c r="H56" s="2"/>
    </row>
    <row r="57" spans="1:8" x14ac:dyDescent="0.25">
      <c r="A57" s="39">
        <v>34</v>
      </c>
      <c r="B57" s="32">
        <f t="shared" si="1"/>
        <v>1275</v>
      </c>
      <c r="C57" s="99"/>
      <c r="D57" s="95">
        <f t="shared" si="0"/>
        <v>1256.6499999999999</v>
      </c>
      <c r="E57" s="100"/>
      <c r="G57" s="2"/>
      <c r="H57" s="2"/>
    </row>
    <row r="58" spans="1:8" x14ac:dyDescent="0.25">
      <c r="A58" s="39">
        <v>35</v>
      </c>
      <c r="B58" s="32">
        <f t="shared" si="1"/>
        <v>1312.5</v>
      </c>
      <c r="C58" s="99"/>
      <c r="D58" s="95">
        <f t="shared" si="0"/>
        <v>1293.55</v>
      </c>
      <c r="E58" s="100"/>
      <c r="G58" s="2"/>
      <c r="H58" s="2"/>
    </row>
    <row r="59" spans="1:8" x14ac:dyDescent="0.25">
      <c r="A59" s="39">
        <v>36</v>
      </c>
      <c r="B59" s="32">
        <f t="shared" si="1"/>
        <v>1350</v>
      </c>
      <c r="C59" s="99"/>
      <c r="D59" s="95">
        <f t="shared" si="0"/>
        <v>1330.4499999999998</v>
      </c>
      <c r="E59" s="100"/>
      <c r="G59" s="2"/>
      <c r="H59" s="2"/>
    </row>
    <row r="60" spans="1:8" x14ac:dyDescent="0.25">
      <c r="A60" s="39">
        <v>37</v>
      </c>
      <c r="B60" s="32">
        <f t="shared" si="1"/>
        <v>1387.5</v>
      </c>
      <c r="C60" s="99"/>
      <c r="D60" s="95">
        <f t="shared" si="0"/>
        <v>1367.35</v>
      </c>
      <c r="E60" s="100"/>
      <c r="G60" s="2"/>
      <c r="H60" s="2"/>
    </row>
    <row r="61" spans="1:8" x14ac:dyDescent="0.25">
      <c r="A61" s="39">
        <v>38</v>
      </c>
      <c r="B61" s="32">
        <f t="shared" si="1"/>
        <v>1425</v>
      </c>
      <c r="C61" s="99"/>
      <c r="D61" s="95">
        <f t="shared" si="0"/>
        <v>1404.2499999999998</v>
      </c>
      <c r="E61" s="100"/>
      <c r="G61" s="2"/>
      <c r="H61" s="2"/>
    </row>
    <row r="62" spans="1:8" x14ac:dyDescent="0.25">
      <c r="A62" s="39">
        <v>39</v>
      </c>
      <c r="B62" s="32">
        <f t="shared" si="1"/>
        <v>1462.5</v>
      </c>
      <c r="C62" s="99"/>
      <c r="D62" s="95">
        <f t="shared" si="0"/>
        <v>1441.1499999999999</v>
      </c>
      <c r="E62" s="100"/>
      <c r="G62" s="2"/>
      <c r="H62" s="2"/>
    </row>
    <row r="63" spans="1:8" x14ac:dyDescent="0.25">
      <c r="A63" s="39">
        <v>40</v>
      </c>
      <c r="B63" s="32">
        <f t="shared" si="1"/>
        <v>1500</v>
      </c>
      <c r="C63" s="99"/>
      <c r="D63" s="95">
        <f t="shared" si="0"/>
        <v>1478.05</v>
      </c>
      <c r="E63" s="100"/>
      <c r="G63" s="2"/>
      <c r="H63" s="2"/>
    </row>
    <row r="64" spans="1:8" x14ac:dyDescent="0.25">
      <c r="A64" s="39">
        <v>41</v>
      </c>
      <c r="B64" s="32">
        <f t="shared" si="1"/>
        <v>1537.5</v>
      </c>
      <c r="C64" s="99"/>
      <c r="D64" s="95">
        <f t="shared" si="0"/>
        <v>1514.9499999999998</v>
      </c>
      <c r="E64" s="100"/>
      <c r="G64" s="2"/>
      <c r="H64" s="2"/>
    </row>
    <row r="65" spans="1:8" x14ac:dyDescent="0.25">
      <c r="A65" s="39">
        <v>42</v>
      </c>
      <c r="B65" s="32">
        <f t="shared" si="1"/>
        <v>1575</v>
      </c>
      <c r="C65" s="99"/>
      <c r="D65" s="95">
        <f t="shared" si="0"/>
        <v>1551.85</v>
      </c>
      <c r="E65" s="100"/>
      <c r="G65" s="2"/>
      <c r="H65" s="2"/>
    </row>
    <row r="66" spans="1:8" x14ac:dyDescent="0.25">
      <c r="A66" s="39">
        <v>43</v>
      </c>
      <c r="B66" s="32">
        <f t="shared" si="1"/>
        <v>1612.5</v>
      </c>
      <c r="C66" s="99"/>
      <c r="D66" s="95">
        <f t="shared" si="0"/>
        <v>1588.7499999999998</v>
      </c>
      <c r="E66" s="100"/>
      <c r="G66" s="2"/>
      <c r="H66" s="2"/>
    </row>
    <row r="67" spans="1:8" x14ac:dyDescent="0.25">
      <c r="A67" s="39">
        <v>44</v>
      </c>
      <c r="B67" s="32">
        <f t="shared" si="1"/>
        <v>1650</v>
      </c>
      <c r="C67" s="99"/>
      <c r="D67" s="95">
        <f t="shared" si="0"/>
        <v>1625.6499999999999</v>
      </c>
      <c r="E67" s="100"/>
      <c r="G67" s="2"/>
      <c r="H67" s="2"/>
    </row>
    <row r="68" spans="1:8" x14ac:dyDescent="0.25">
      <c r="A68" s="39">
        <v>45</v>
      </c>
      <c r="B68" s="32">
        <f t="shared" si="1"/>
        <v>1687.5</v>
      </c>
      <c r="C68" s="99"/>
      <c r="D68" s="95">
        <f t="shared" si="0"/>
        <v>1662.55</v>
      </c>
      <c r="E68" s="100"/>
      <c r="G68" s="2"/>
      <c r="H68" s="2"/>
    </row>
    <row r="69" spans="1:8" x14ac:dyDescent="0.25">
      <c r="A69" s="39">
        <v>46</v>
      </c>
      <c r="B69" s="32">
        <f t="shared" si="1"/>
        <v>1725</v>
      </c>
      <c r="C69" s="99"/>
      <c r="D69" s="95">
        <f t="shared" ref="D69:D123" si="2">ROUND((50/49.8*($D$6*(D$23/1000)^$D$7*$G$2^($D$8+$D$9*D$23/1000)*EXP(-$D$10*$B69/D$23)))*$B69/1000,0)*1.025</f>
        <v>1699.4499999999998</v>
      </c>
      <c r="E69" s="100"/>
      <c r="G69" s="2"/>
      <c r="H69" s="2"/>
    </row>
    <row r="70" spans="1:8" x14ac:dyDescent="0.25">
      <c r="A70" s="39">
        <v>47</v>
      </c>
      <c r="B70" s="32">
        <f t="shared" si="1"/>
        <v>1762.5</v>
      </c>
      <c r="C70" s="99"/>
      <c r="D70" s="95">
        <f t="shared" si="2"/>
        <v>1736.35</v>
      </c>
      <c r="E70" s="100"/>
      <c r="G70" s="2"/>
      <c r="H70" s="2"/>
    </row>
    <row r="71" spans="1:8" x14ac:dyDescent="0.25">
      <c r="A71" s="39">
        <v>48</v>
      </c>
      <c r="B71" s="32">
        <f t="shared" si="1"/>
        <v>1800</v>
      </c>
      <c r="C71" s="99"/>
      <c r="D71" s="95">
        <f t="shared" si="2"/>
        <v>1773.2499999999998</v>
      </c>
      <c r="E71" s="100"/>
      <c r="G71" s="2"/>
      <c r="H71" s="2"/>
    </row>
    <row r="72" spans="1:8" x14ac:dyDescent="0.25">
      <c r="A72" s="39">
        <v>49</v>
      </c>
      <c r="B72" s="32">
        <f t="shared" si="1"/>
        <v>1837.5</v>
      </c>
      <c r="C72" s="99"/>
      <c r="D72" s="95">
        <f t="shared" si="2"/>
        <v>1810.1499999999999</v>
      </c>
      <c r="E72" s="100"/>
      <c r="G72" s="2"/>
      <c r="H72" s="2"/>
    </row>
    <row r="73" spans="1:8" x14ac:dyDescent="0.25">
      <c r="A73" s="39">
        <v>50</v>
      </c>
      <c r="B73" s="32">
        <f t="shared" si="1"/>
        <v>1875</v>
      </c>
      <c r="C73" s="99"/>
      <c r="D73" s="95">
        <f t="shared" si="2"/>
        <v>1848.0749999999998</v>
      </c>
      <c r="E73" s="100"/>
      <c r="G73" s="2"/>
      <c r="H73" s="2"/>
    </row>
    <row r="74" spans="1:8" x14ac:dyDescent="0.25">
      <c r="A74" s="39">
        <v>51</v>
      </c>
      <c r="B74" s="32">
        <f t="shared" si="1"/>
        <v>1912.5</v>
      </c>
      <c r="C74" s="99"/>
      <c r="D74" s="95">
        <f t="shared" si="2"/>
        <v>1884.9749999999999</v>
      </c>
      <c r="E74" s="100"/>
      <c r="G74" s="2"/>
      <c r="H74" s="2"/>
    </row>
    <row r="75" spans="1:8" x14ac:dyDescent="0.25">
      <c r="A75" s="39">
        <v>52</v>
      </c>
      <c r="B75" s="32">
        <f t="shared" si="1"/>
        <v>1950</v>
      </c>
      <c r="C75" s="99"/>
      <c r="D75" s="95">
        <f t="shared" si="2"/>
        <v>1921.8749999999998</v>
      </c>
      <c r="E75" s="100"/>
      <c r="G75" s="2"/>
      <c r="H75" s="2"/>
    </row>
    <row r="76" spans="1:8" x14ac:dyDescent="0.25">
      <c r="A76" s="39">
        <v>53</v>
      </c>
      <c r="B76" s="32">
        <f t="shared" si="1"/>
        <v>1987.5</v>
      </c>
      <c r="C76" s="99"/>
      <c r="D76" s="95">
        <f t="shared" si="2"/>
        <v>1958.7749999999999</v>
      </c>
      <c r="E76" s="100"/>
      <c r="G76" s="2"/>
      <c r="H76" s="2"/>
    </row>
    <row r="77" spans="1:8" x14ac:dyDescent="0.25">
      <c r="A77" s="39">
        <v>54</v>
      </c>
      <c r="B77" s="32">
        <f t="shared" si="1"/>
        <v>2025</v>
      </c>
      <c r="C77" s="99"/>
      <c r="D77" s="95">
        <f t="shared" si="2"/>
        <v>1995.6749999999997</v>
      </c>
      <c r="E77" s="100"/>
      <c r="G77" s="2"/>
      <c r="H77" s="2"/>
    </row>
    <row r="78" spans="1:8" x14ac:dyDescent="0.25">
      <c r="A78" s="39">
        <v>55</v>
      </c>
      <c r="B78" s="32">
        <f t="shared" si="1"/>
        <v>2062.5</v>
      </c>
      <c r="C78" s="99"/>
      <c r="D78" s="95">
        <f t="shared" si="2"/>
        <v>2032.5749999999998</v>
      </c>
      <c r="E78" s="100"/>
      <c r="G78" s="2"/>
      <c r="H78" s="2"/>
    </row>
    <row r="79" spans="1:8" x14ac:dyDescent="0.25">
      <c r="A79" s="39">
        <v>56</v>
      </c>
      <c r="B79" s="32">
        <f t="shared" si="1"/>
        <v>2100</v>
      </c>
      <c r="C79" s="99"/>
      <c r="D79" s="95">
        <f t="shared" si="2"/>
        <v>2069.4749999999999</v>
      </c>
      <c r="E79" s="100"/>
      <c r="G79" s="2"/>
      <c r="H79" s="2"/>
    </row>
    <row r="80" spans="1:8" x14ac:dyDescent="0.25">
      <c r="A80" s="39">
        <v>57</v>
      </c>
      <c r="B80" s="32">
        <f t="shared" si="1"/>
        <v>2137.5</v>
      </c>
      <c r="C80" s="99"/>
      <c r="D80" s="95">
        <f t="shared" si="2"/>
        <v>2106.375</v>
      </c>
      <c r="E80" s="100"/>
      <c r="G80" s="2"/>
      <c r="H80" s="2"/>
    </row>
    <row r="81" spans="1:8" x14ac:dyDescent="0.25">
      <c r="A81" s="39">
        <v>58</v>
      </c>
      <c r="B81" s="32">
        <f t="shared" si="1"/>
        <v>2175</v>
      </c>
      <c r="C81" s="99"/>
      <c r="D81" s="95">
        <f t="shared" si="2"/>
        <v>2143.2749999999996</v>
      </c>
      <c r="E81" s="100"/>
      <c r="G81" s="2"/>
      <c r="H81" s="2"/>
    </row>
    <row r="82" spans="1:8" x14ac:dyDescent="0.25">
      <c r="A82" s="39">
        <v>59</v>
      </c>
      <c r="B82" s="32">
        <f t="shared" si="1"/>
        <v>2212.5</v>
      </c>
      <c r="C82" s="99"/>
      <c r="D82" s="95">
        <f t="shared" si="2"/>
        <v>2180.1749999999997</v>
      </c>
      <c r="E82" s="100"/>
      <c r="G82" s="2"/>
      <c r="H82" s="2"/>
    </row>
    <row r="83" spans="1:8" x14ac:dyDescent="0.25">
      <c r="A83" s="39">
        <v>60</v>
      </c>
      <c r="B83" s="32">
        <f t="shared" si="1"/>
        <v>2250</v>
      </c>
      <c r="C83" s="99"/>
      <c r="D83" s="95">
        <f t="shared" si="2"/>
        <v>2217.0749999999998</v>
      </c>
      <c r="E83" s="100"/>
      <c r="G83" s="2"/>
      <c r="H83" s="2"/>
    </row>
    <row r="84" spans="1:8" x14ac:dyDescent="0.25">
      <c r="A84" s="39">
        <v>61</v>
      </c>
      <c r="B84" s="32">
        <f t="shared" si="1"/>
        <v>2287.5</v>
      </c>
      <c r="C84" s="99"/>
      <c r="D84" s="95">
        <f t="shared" si="2"/>
        <v>2253.9749999999999</v>
      </c>
      <c r="E84" s="100"/>
      <c r="G84" s="2"/>
      <c r="H84" s="2"/>
    </row>
    <row r="85" spans="1:8" x14ac:dyDescent="0.25">
      <c r="A85" s="39">
        <v>62</v>
      </c>
      <c r="B85" s="32">
        <f t="shared" si="1"/>
        <v>2325</v>
      </c>
      <c r="C85" s="99"/>
      <c r="D85" s="95">
        <f t="shared" si="2"/>
        <v>2290.875</v>
      </c>
      <c r="E85" s="100"/>
      <c r="G85" s="2"/>
      <c r="H85" s="2"/>
    </row>
    <row r="86" spans="1:8" x14ac:dyDescent="0.25">
      <c r="A86" s="39">
        <v>63</v>
      </c>
      <c r="B86" s="32">
        <f t="shared" si="1"/>
        <v>2362.5</v>
      </c>
      <c r="C86" s="99"/>
      <c r="D86" s="95">
        <f t="shared" si="2"/>
        <v>2327.7749999999996</v>
      </c>
      <c r="E86" s="100"/>
      <c r="G86" s="2"/>
      <c r="H86" s="2"/>
    </row>
    <row r="87" spans="1:8" x14ac:dyDescent="0.25">
      <c r="A87" s="39">
        <v>64</v>
      </c>
      <c r="B87" s="32">
        <f t="shared" si="1"/>
        <v>2400</v>
      </c>
      <c r="C87" s="99"/>
      <c r="D87" s="95">
        <f t="shared" si="2"/>
        <v>2364.6749999999997</v>
      </c>
      <c r="E87" s="100"/>
      <c r="G87" s="2"/>
      <c r="H87" s="2"/>
    </row>
    <row r="88" spans="1:8" x14ac:dyDescent="0.25">
      <c r="A88" s="39">
        <v>65</v>
      </c>
      <c r="B88" s="32">
        <f t="shared" si="1"/>
        <v>2437.5</v>
      </c>
      <c r="C88" s="99"/>
      <c r="D88" s="95">
        <f t="shared" si="2"/>
        <v>2401.5749999999998</v>
      </c>
      <c r="E88" s="100"/>
      <c r="G88" s="2"/>
      <c r="H88" s="2"/>
    </row>
    <row r="89" spans="1:8" x14ac:dyDescent="0.25">
      <c r="A89" s="39">
        <v>66</v>
      </c>
      <c r="B89" s="32">
        <f t="shared" si="1"/>
        <v>2475</v>
      </c>
      <c r="C89" s="99"/>
      <c r="D89" s="95">
        <f t="shared" si="2"/>
        <v>2438.4749999999999</v>
      </c>
      <c r="E89" s="100"/>
      <c r="G89" s="2"/>
      <c r="H89" s="2"/>
    </row>
    <row r="90" spans="1:8" x14ac:dyDescent="0.25">
      <c r="A90" s="39">
        <v>67</v>
      </c>
      <c r="B90" s="32">
        <f t="shared" ref="B90:B123" si="3">SUM(A90*37.5)</f>
        <v>2512.5</v>
      </c>
      <c r="C90" s="99"/>
      <c r="D90" s="95">
        <f t="shared" si="2"/>
        <v>2475.375</v>
      </c>
      <c r="E90" s="100"/>
      <c r="G90" s="2"/>
      <c r="H90" s="2"/>
    </row>
    <row r="91" spans="1:8" x14ac:dyDescent="0.25">
      <c r="A91" s="39">
        <v>68</v>
      </c>
      <c r="B91" s="32">
        <f t="shared" si="3"/>
        <v>2550</v>
      </c>
      <c r="C91" s="99"/>
      <c r="D91" s="95">
        <f t="shared" si="2"/>
        <v>2512.2749999999996</v>
      </c>
      <c r="E91" s="100"/>
      <c r="G91" s="2"/>
      <c r="H91" s="2"/>
    </row>
    <row r="92" spans="1:8" x14ac:dyDescent="0.25">
      <c r="A92" s="39">
        <v>69</v>
      </c>
      <c r="B92" s="32">
        <f t="shared" si="3"/>
        <v>2587.5</v>
      </c>
      <c r="C92" s="99"/>
      <c r="D92" s="95">
        <f t="shared" si="2"/>
        <v>2549.1749999999997</v>
      </c>
      <c r="E92" s="100"/>
      <c r="G92" s="2"/>
      <c r="H92" s="2"/>
    </row>
    <row r="93" spans="1:8" x14ac:dyDescent="0.25">
      <c r="A93" s="39">
        <v>70</v>
      </c>
      <c r="B93" s="32">
        <f t="shared" si="3"/>
        <v>2625</v>
      </c>
      <c r="C93" s="99"/>
      <c r="D93" s="95">
        <f t="shared" si="2"/>
        <v>2587.1</v>
      </c>
      <c r="E93" s="100"/>
      <c r="G93" s="2"/>
      <c r="H93" s="2"/>
    </row>
    <row r="94" spans="1:8" x14ac:dyDescent="0.25">
      <c r="A94" s="39">
        <v>71</v>
      </c>
      <c r="B94" s="32">
        <f t="shared" si="3"/>
        <v>2662.5</v>
      </c>
      <c r="C94" s="99"/>
      <c r="D94" s="95">
        <f t="shared" si="2"/>
        <v>2624</v>
      </c>
      <c r="E94" s="100"/>
      <c r="G94" s="17"/>
    </row>
    <row r="95" spans="1:8" x14ac:dyDescent="0.25">
      <c r="A95" s="39">
        <v>72</v>
      </c>
      <c r="B95" s="32">
        <f t="shared" si="3"/>
        <v>2700</v>
      </c>
      <c r="C95" s="99"/>
      <c r="D95" s="95">
        <f t="shared" si="2"/>
        <v>2660.8999999999996</v>
      </c>
      <c r="E95" s="100"/>
      <c r="G95" s="17"/>
    </row>
    <row r="96" spans="1:8" x14ac:dyDescent="0.25">
      <c r="A96" s="39">
        <v>73</v>
      </c>
      <c r="B96" s="32">
        <f t="shared" si="3"/>
        <v>2737.5</v>
      </c>
      <c r="C96" s="99"/>
      <c r="D96" s="95">
        <f t="shared" si="2"/>
        <v>2697.7999999999997</v>
      </c>
      <c r="E96" s="100"/>
      <c r="G96" s="17"/>
    </row>
    <row r="97" spans="1:7" x14ac:dyDescent="0.25">
      <c r="A97" s="39">
        <v>74</v>
      </c>
      <c r="B97" s="32">
        <f t="shared" si="3"/>
        <v>2775</v>
      </c>
      <c r="C97" s="99"/>
      <c r="D97" s="95">
        <f t="shared" si="2"/>
        <v>2734.7</v>
      </c>
      <c r="E97" s="100"/>
      <c r="G97" s="17"/>
    </row>
    <row r="98" spans="1:7" x14ac:dyDescent="0.25">
      <c r="A98" s="39">
        <v>75</v>
      </c>
      <c r="B98" s="32">
        <f t="shared" si="3"/>
        <v>2812.5</v>
      </c>
      <c r="C98" s="99"/>
      <c r="D98" s="95">
        <f t="shared" si="2"/>
        <v>2771.6</v>
      </c>
      <c r="E98" s="100"/>
      <c r="G98" s="17"/>
    </row>
    <row r="99" spans="1:7" x14ac:dyDescent="0.25">
      <c r="A99" s="39">
        <v>76</v>
      </c>
      <c r="B99" s="32">
        <f t="shared" si="3"/>
        <v>2850</v>
      </c>
      <c r="C99" s="99"/>
      <c r="D99" s="95">
        <f t="shared" si="2"/>
        <v>2808.4999999999995</v>
      </c>
      <c r="E99" s="100"/>
      <c r="G99" s="17"/>
    </row>
    <row r="100" spans="1:7" x14ac:dyDescent="0.25">
      <c r="A100" s="39">
        <v>77</v>
      </c>
      <c r="B100" s="32">
        <f t="shared" si="3"/>
        <v>2887.5</v>
      </c>
      <c r="C100" s="99"/>
      <c r="D100" s="95">
        <f t="shared" si="2"/>
        <v>2845.3999999999996</v>
      </c>
      <c r="E100" s="100"/>
      <c r="G100" s="17"/>
    </row>
    <row r="101" spans="1:7" x14ac:dyDescent="0.25">
      <c r="A101" s="39">
        <v>78</v>
      </c>
      <c r="B101" s="32">
        <f t="shared" si="3"/>
        <v>2925</v>
      </c>
      <c r="C101" s="99"/>
      <c r="D101" s="95">
        <f t="shared" si="2"/>
        <v>2882.2999999999997</v>
      </c>
      <c r="E101" s="100"/>
      <c r="G101" s="17"/>
    </row>
    <row r="102" spans="1:7" x14ac:dyDescent="0.25">
      <c r="A102" s="39">
        <v>79</v>
      </c>
      <c r="B102" s="32">
        <f t="shared" si="3"/>
        <v>2962.5</v>
      </c>
      <c r="C102" s="99"/>
      <c r="D102" s="95">
        <f t="shared" si="2"/>
        <v>2919.2</v>
      </c>
      <c r="E102" s="100"/>
      <c r="G102" s="17"/>
    </row>
    <row r="103" spans="1:7" x14ac:dyDescent="0.25">
      <c r="A103" s="39">
        <v>80</v>
      </c>
      <c r="B103" s="32">
        <f t="shared" si="3"/>
        <v>3000</v>
      </c>
      <c r="C103" s="99"/>
      <c r="D103" s="95">
        <f t="shared" si="2"/>
        <v>2956.1</v>
      </c>
      <c r="E103" s="100"/>
      <c r="G103" s="17"/>
    </row>
    <row r="104" spans="1:7" x14ac:dyDescent="0.25">
      <c r="A104" s="39">
        <v>81</v>
      </c>
      <c r="B104" s="32">
        <f t="shared" si="3"/>
        <v>3037.5</v>
      </c>
      <c r="C104" s="99"/>
      <c r="D104" s="95">
        <f t="shared" si="2"/>
        <v>2992.9999999999995</v>
      </c>
      <c r="E104" s="100"/>
      <c r="G104" s="17"/>
    </row>
    <row r="105" spans="1:7" x14ac:dyDescent="0.25">
      <c r="A105" s="39">
        <v>82</v>
      </c>
      <c r="B105" s="32">
        <f t="shared" si="3"/>
        <v>3075</v>
      </c>
      <c r="C105" s="99"/>
      <c r="D105" s="95">
        <f t="shared" si="2"/>
        <v>3029.8999999999996</v>
      </c>
      <c r="E105" s="100"/>
      <c r="G105" s="17"/>
    </row>
    <row r="106" spans="1:7" x14ac:dyDescent="0.25">
      <c r="A106" s="39">
        <v>83</v>
      </c>
      <c r="B106" s="32">
        <f t="shared" si="3"/>
        <v>3112.5</v>
      </c>
      <c r="C106" s="99"/>
      <c r="D106" s="95">
        <f t="shared" si="2"/>
        <v>3066.7999999999997</v>
      </c>
      <c r="E106" s="100"/>
      <c r="G106" s="17"/>
    </row>
    <row r="107" spans="1:7" x14ac:dyDescent="0.25">
      <c r="A107" s="39">
        <v>84</v>
      </c>
      <c r="B107" s="32">
        <f t="shared" si="3"/>
        <v>3150</v>
      </c>
      <c r="C107" s="99"/>
      <c r="D107" s="95">
        <f t="shared" si="2"/>
        <v>3103.7</v>
      </c>
      <c r="E107" s="100"/>
      <c r="G107" s="17"/>
    </row>
    <row r="108" spans="1:7" x14ac:dyDescent="0.25">
      <c r="A108" s="39">
        <v>85</v>
      </c>
      <c r="B108" s="32">
        <f t="shared" si="3"/>
        <v>3187.5</v>
      </c>
      <c r="C108" s="99"/>
      <c r="D108" s="95">
        <f t="shared" si="2"/>
        <v>3140.6</v>
      </c>
      <c r="E108" s="100"/>
      <c r="G108" s="17"/>
    </row>
    <row r="109" spans="1:7" x14ac:dyDescent="0.25">
      <c r="A109" s="39">
        <v>86</v>
      </c>
      <c r="B109" s="32">
        <f t="shared" si="3"/>
        <v>3225</v>
      </c>
      <c r="C109" s="99"/>
      <c r="D109" s="95">
        <f t="shared" si="2"/>
        <v>3177.4999999999995</v>
      </c>
      <c r="E109" s="100"/>
      <c r="G109" s="17"/>
    </row>
    <row r="110" spans="1:7" x14ac:dyDescent="0.25">
      <c r="A110" s="39">
        <v>87</v>
      </c>
      <c r="B110" s="32">
        <f t="shared" si="3"/>
        <v>3262.5</v>
      </c>
      <c r="C110" s="99"/>
      <c r="D110" s="95">
        <f t="shared" si="2"/>
        <v>3214.3999999999996</v>
      </c>
      <c r="E110" s="100"/>
      <c r="G110" s="17"/>
    </row>
    <row r="111" spans="1:7" x14ac:dyDescent="0.25">
      <c r="A111" s="39">
        <v>88</v>
      </c>
      <c r="B111" s="32">
        <f t="shared" si="3"/>
        <v>3300</v>
      </c>
      <c r="C111" s="99"/>
      <c r="D111" s="95">
        <f t="shared" si="2"/>
        <v>3251.2999999999997</v>
      </c>
      <c r="E111" s="100"/>
      <c r="G111" s="17"/>
    </row>
    <row r="112" spans="1:7" x14ac:dyDescent="0.25">
      <c r="A112" s="39">
        <v>89</v>
      </c>
      <c r="B112" s="32">
        <f t="shared" si="3"/>
        <v>3337.5</v>
      </c>
      <c r="C112" s="99"/>
      <c r="D112" s="95">
        <f t="shared" si="2"/>
        <v>3288.2</v>
      </c>
      <c r="E112" s="100"/>
      <c r="G112" s="17"/>
    </row>
    <row r="113" spans="1:10" x14ac:dyDescent="0.25">
      <c r="A113" s="39">
        <v>90</v>
      </c>
      <c r="B113" s="32">
        <f t="shared" si="3"/>
        <v>3375</v>
      </c>
      <c r="C113" s="99"/>
      <c r="D113" s="95">
        <f t="shared" si="2"/>
        <v>3326.1249999999995</v>
      </c>
      <c r="E113" s="100"/>
      <c r="G113" s="17"/>
    </row>
    <row r="114" spans="1:10" x14ac:dyDescent="0.25">
      <c r="A114" s="39">
        <v>91</v>
      </c>
      <c r="B114" s="32">
        <f t="shared" si="3"/>
        <v>3412.5</v>
      </c>
      <c r="C114" s="99"/>
      <c r="D114" s="95">
        <f t="shared" si="2"/>
        <v>3363.0249999999996</v>
      </c>
      <c r="E114" s="100"/>
      <c r="G114" s="17"/>
    </row>
    <row r="115" spans="1:10" x14ac:dyDescent="0.25">
      <c r="A115" s="39">
        <v>92</v>
      </c>
      <c r="B115" s="32">
        <f t="shared" si="3"/>
        <v>3450</v>
      </c>
      <c r="C115" s="99"/>
      <c r="D115" s="95">
        <f t="shared" si="2"/>
        <v>3399.9249999999997</v>
      </c>
      <c r="E115" s="100"/>
      <c r="G115" s="17"/>
    </row>
    <row r="116" spans="1:10" x14ac:dyDescent="0.25">
      <c r="A116" s="39">
        <v>93</v>
      </c>
      <c r="B116" s="32">
        <f t="shared" si="3"/>
        <v>3487.5</v>
      </c>
      <c r="C116" s="99"/>
      <c r="D116" s="95">
        <f t="shared" si="2"/>
        <v>3436.8249999999998</v>
      </c>
      <c r="E116" s="100"/>
      <c r="G116" s="17"/>
    </row>
    <row r="117" spans="1:10" x14ac:dyDescent="0.25">
      <c r="A117" s="39">
        <v>94</v>
      </c>
      <c r="B117" s="32">
        <f t="shared" si="3"/>
        <v>3525</v>
      </c>
      <c r="C117" s="99"/>
      <c r="D117" s="95">
        <f t="shared" si="2"/>
        <v>3473.7249999999999</v>
      </c>
      <c r="E117" s="100"/>
      <c r="G117" s="17"/>
    </row>
    <row r="118" spans="1:10" x14ac:dyDescent="0.25">
      <c r="A118" s="39">
        <v>95</v>
      </c>
      <c r="B118" s="32">
        <f t="shared" si="3"/>
        <v>3562.5</v>
      </c>
      <c r="C118" s="99"/>
      <c r="D118" s="95">
        <f t="shared" si="2"/>
        <v>3510.6249999999995</v>
      </c>
      <c r="E118" s="100"/>
      <c r="G118" s="17"/>
    </row>
    <row r="119" spans="1:10" x14ac:dyDescent="0.25">
      <c r="A119" s="39">
        <v>96</v>
      </c>
      <c r="B119" s="32">
        <f t="shared" si="3"/>
        <v>3600</v>
      </c>
      <c r="C119" s="99"/>
      <c r="D119" s="95">
        <f t="shared" si="2"/>
        <v>3547.5249999999996</v>
      </c>
      <c r="E119" s="100"/>
      <c r="G119" s="17"/>
    </row>
    <row r="120" spans="1:10" x14ac:dyDescent="0.25">
      <c r="A120" s="39">
        <v>97</v>
      </c>
      <c r="B120" s="32">
        <f t="shared" si="3"/>
        <v>3637.5</v>
      </c>
      <c r="C120" s="99"/>
      <c r="D120" s="95">
        <f t="shared" si="2"/>
        <v>3584.4249999999997</v>
      </c>
      <c r="E120" s="100"/>
      <c r="G120" s="17"/>
    </row>
    <row r="121" spans="1:10" x14ac:dyDescent="0.25">
      <c r="A121" s="39">
        <v>98</v>
      </c>
      <c r="B121" s="32">
        <f t="shared" si="3"/>
        <v>3675</v>
      </c>
      <c r="C121" s="99"/>
      <c r="D121" s="95">
        <f t="shared" si="2"/>
        <v>3621.3249999999998</v>
      </c>
      <c r="E121" s="100"/>
      <c r="G121" s="17"/>
    </row>
    <row r="122" spans="1:10" x14ac:dyDescent="0.25">
      <c r="A122" s="39">
        <v>99</v>
      </c>
      <c r="B122" s="32">
        <f t="shared" si="3"/>
        <v>3712.5</v>
      </c>
      <c r="C122" s="99"/>
      <c r="D122" s="95">
        <f t="shared" si="2"/>
        <v>3658.2249999999999</v>
      </c>
      <c r="E122" s="100"/>
      <c r="G122" s="17"/>
    </row>
    <row r="123" spans="1:10" ht="15.75" thickBot="1" x14ac:dyDescent="0.3">
      <c r="A123" s="15">
        <v>100</v>
      </c>
      <c r="B123" s="43">
        <f t="shared" si="3"/>
        <v>3750</v>
      </c>
      <c r="C123" s="101"/>
      <c r="D123" s="102">
        <f t="shared" si="2"/>
        <v>3695.1249999999995</v>
      </c>
      <c r="E123" s="103"/>
      <c r="G123" s="17"/>
    </row>
    <row r="124" spans="1:10" x14ac:dyDescent="0.25">
      <c r="J124" s="17"/>
    </row>
    <row r="125" spans="1:10" ht="15.75" thickBot="1" x14ac:dyDescent="0.3">
      <c r="A125" s="18" t="s">
        <v>27</v>
      </c>
      <c r="B125" s="18"/>
      <c r="C125" s="18"/>
      <c r="D125" s="19"/>
      <c r="E125" s="41"/>
      <c r="F125" s="41"/>
      <c r="G125" s="41"/>
      <c r="H125" s="41"/>
      <c r="J125" s="17"/>
    </row>
    <row r="126" spans="1:10" ht="20.25" x14ac:dyDescent="0.3">
      <c r="A126" s="36" t="s">
        <v>28</v>
      </c>
      <c r="B126" s="37" t="s">
        <v>29</v>
      </c>
      <c r="C126" s="87" t="s">
        <v>30</v>
      </c>
      <c r="D126" s="88"/>
      <c r="E126" s="90"/>
      <c r="F126" s="42" t="s">
        <v>31</v>
      </c>
      <c r="H126" s="17"/>
    </row>
    <row r="127" spans="1:10" ht="18.75" thickBot="1" x14ac:dyDescent="0.3">
      <c r="A127" s="39" t="s">
        <v>25</v>
      </c>
      <c r="B127" s="32" t="s">
        <v>26</v>
      </c>
      <c r="C127" s="15"/>
      <c r="D127" s="43">
        <v>590</v>
      </c>
      <c r="E127" s="43" t="s">
        <v>14</v>
      </c>
      <c r="F127" s="56">
        <v>1500</v>
      </c>
      <c r="H127" s="17"/>
    </row>
    <row r="128" spans="1:10" ht="18.75" thickBot="1" x14ac:dyDescent="0.3">
      <c r="A128" s="57">
        <v>100</v>
      </c>
      <c r="B128" s="20">
        <f>SUM(A128*37.5)</f>
        <v>3750</v>
      </c>
      <c r="C128" s="40"/>
      <c r="D128" s="40">
        <f>ROUND((50/49.8*($D$6*(D$23/1000)^$D$7*$G$2^($D$8+$D$9*D$23/1000)*EXP(-$D$10*$B128/D$23)))*$B128/1000,0)*1.025</f>
        <v>3695.1249999999995</v>
      </c>
      <c r="E128" s="40"/>
      <c r="F128" s="44">
        <f>ROUND((50/49.8*($D$6*(F127/1000)^$D$7*$G$2^($D$8+$D$9*F127/1000)*EXP(-$D$10*$B128/F127)))*$B128/1000,0)*1.025</f>
        <v>8780.15</v>
      </c>
      <c r="H128" s="17"/>
    </row>
    <row r="129" spans="1:11" x14ac:dyDescent="0.25">
      <c r="A129" s="41"/>
      <c r="B129" s="18" t="s">
        <v>32</v>
      </c>
      <c r="C129" s="41"/>
      <c r="D129" s="45"/>
      <c r="E129" s="41"/>
      <c r="F129" s="41"/>
      <c r="G129" s="18" t="s">
        <v>33</v>
      </c>
      <c r="H129" s="18"/>
      <c r="J129" s="17"/>
    </row>
    <row r="130" spans="1:11" x14ac:dyDescent="0.25">
      <c r="A130" s="41"/>
      <c r="B130" s="41"/>
      <c r="C130" s="41"/>
      <c r="D130" s="45"/>
      <c r="E130" s="41"/>
      <c r="F130" s="41"/>
      <c r="G130" s="18" t="s">
        <v>34</v>
      </c>
      <c r="H130" s="18"/>
      <c r="J130" s="17"/>
    </row>
    <row r="131" spans="1:11" ht="15" customHeight="1" x14ac:dyDescent="0.25">
      <c r="A131" s="4" t="s">
        <v>35</v>
      </c>
      <c r="B131" s="2"/>
      <c r="C131" s="2"/>
      <c r="D131" s="2"/>
      <c r="J131" s="17"/>
    </row>
    <row r="132" spans="1:11" x14ac:dyDescent="0.25">
      <c r="B132" s="2"/>
      <c r="C132" s="2"/>
      <c r="D132" s="2"/>
      <c r="J132" s="17"/>
    </row>
    <row r="133" spans="1:11" x14ac:dyDescent="0.25">
      <c r="B133" s="2"/>
      <c r="C133" s="2"/>
      <c r="D133" s="2"/>
      <c r="J133" s="17"/>
    </row>
    <row r="134" spans="1:11" x14ac:dyDescent="0.25">
      <c r="J134" s="17"/>
    </row>
    <row r="135" spans="1:11" x14ac:dyDescent="0.25">
      <c r="B135" s="2"/>
      <c r="D135" s="2"/>
      <c r="J135" s="17"/>
      <c r="K135" s="21"/>
    </row>
    <row r="136" spans="1:11" x14ac:dyDescent="0.25">
      <c r="B136" s="2"/>
      <c r="D136" s="2"/>
      <c r="J136" s="17"/>
      <c r="K136" s="21"/>
    </row>
    <row r="137" spans="1:11" x14ac:dyDescent="0.25">
      <c r="B137" s="2"/>
      <c r="D137" s="2"/>
      <c r="J137" s="17"/>
      <c r="K137" s="21"/>
    </row>
    <row r="138" spans="1:11" x14ac:dyDescent="0.25">
      <c r="B138" s="2"/>
      <c r="D138" s="2"/>
      <c r="J138" s="17"/>
      <c r="K138" s="21"/>
    </row>
    <row r="139" spans="1:11" x14ac:dyDescent="0.25">
      <c r="B139" s="2"/>
      <c r="D139" s="2"/>
      <c r="J139" s="17"/>
      <c r="K139" s="21"/>
    </row>
    <row r="140" spans="1:11" x14ac:dyDescent="0.25">
      <c r="B140" s="2"/>
      <c r="D140" s="2"/>
      <c r="J140" s="17"/>
      <c r="K140" s="21"/>
    </row>
    <row r="141" spans="1:11" x14ac:dyDescent="0.25">
      <c r="B141" s="2"/>
      <c r="D141" s="2"/>
      <c r="J141" s="17"/>
      <c r="K141" s="21"/>
    </row>
    <row r="142" spans="1:11" x14ac:dyDescent="0.25">
      <c r="B142" s="2"/>
      <c r="D142" s="2"/>
      <c r="J142" s="17"/>
      <c r="K142" s="21"/>
    </row>
    <row r="143" spans="1:11" x14ac:dyDescent="0.25">
      <c r="B143" s="2"/>
      <c r="D143" s="2"/>
      <c r="J143" s="17"/>
      <c r="K143" s="21"/>
    </row>
    <row r="144" spans="1:11" x14ac:dyDescent="0.25">
      <c r="B144" s="2"/>
      <c r="D144" s="2"/>
      <c r="J144" s="17"/>
      <c r="K144" s="21"/>
    </row>
    <row r="145" spans="2:11" x14ac:dyDescent="0.25">
      <c r="B145" s="2"/>
      <c r="D145" s="2"/>
      <c r="J145" s="17"/>
      <c r="K145" s="21"/>
    </row>
    <row r="146" spans="2:11" x14ac:dyDescent="0.25">
      <c r="B146" s="2"/>
      <c r="D146" s="2"/>
      <c r="J146" s="17"/>
      <c r="K146" s="21"/>
    </row>
    <row r="147" spans="2:11" x14ac:dyDescent="0.25">
      <c r="B147" s="2"/>
      <c r="D147" s="2"/>
      <c r="J147" s="17"/>
      <c r="K147" s="21"/>
    </row>
    <row r="148" spans="2:11" x14ac:dyDescent="0.25">
      <c r="B148" s="2"/>
      <c r="D148" s="2"/>
      <c r="J148" s="17"/>
      <c r="K148" s="21"/>
    </row>
    <row r="149" spans="2:11" x14ac:dyDescent="0.25">
      <c r="B149" s="2"/>
      <c r="D149" s="2"/>
      <c r="J149" s="17"/>
      <c r="K149" s="21"/>
    </row>
    <row r="150" spans="2:11" x14ac:dyDescent="0.25">
      <c r="B150" s="2"/>
      <c r="D150" s="2"/>
      <c r="J150" s="17"/>
      <c r="K150" s="21"/>
    </row>
    <row r="151" spans="2:11" x14ac:dyDescent="0.25">
      <c r="B151" s="2"/>
      <c r="D151" s="2"/>
      <c r="J151" s="17"/>
      <c r="K151" s="21"/>
    </row>
    <row r="152" spans="2:11" x14ac:dyDescent="0.25">
      <c r="B152" s="2"/>
      <c r="D152" s="2"/>
      <c r="J152" s="17"/>
      <c r="K152" s="21"/>
    </row>
    <row r="153" spans="2:11" x14ac:dyDescent="0.25">
      <c r="B153" s="2"/>
      <c r="D153" s="2"/>
      <c r="J153" s="17"/>
      <c r="K153" s="21"/>
    </row>
    <row r="154" spans="2:11" x14ac:dyDescent="0.25">
      <c r="B154" s="2"/>
      <c r="D154" s="2"/>
      <c r="J154" s="17"/>
      <c r="K154" s="21"/>
    </row>
    <row r="155" spans="2:11" x14ac:dyDescent="0.25">
      <c r="B155" s="2"/>
      <c r="D155" s="2"/>
      <c r="J155" s="17"/>
      <c r="K155" s="21"/>
    </row>
    <row r="156" spans="2:11" x14ac:dyDescent="0.25">
      <c r="B156" s="2"/>
      <c r="D156" s="2"/>
      <c r="J156" s="17"/>
      <c r="K156" s="21"/>
    </row>
    <row r="157" spans="2:11" x14ac:dyDescent="0.25">
      <c r="B157" s="2"/>
      <c r="D157" s="2"/>
      <c r="J157" s="17"/>
      <c r="K157" s="21"/>
    </row>
    <row r="158" spans="2:11" x14ac:dyDescent="0.25">
      <c r="B158" s="2"/>
      <c r="D158" s="2"/>
      <c r="J158" s="17"/>
      <c r="K158" s="21"/>
    </row>
    <row r="159" spans="2:11" x14ac:dyDescent="0.25">
      <c r="B159" s="2"/>
      <c r="D159" s="2"/>
      <c r="J159" s="17"/>
      <c r="K159" s="21"/>
    </row>
    <row r="160" spans="2:11" x14ac:dyDescent="0.25">
      <c r="B160" s="2"/>
      <c r="D160" s="2"/>
      <c r="J160" s="17"/>
      <c r="K160" s="21"/>
    </row>
    <row r="161" spans="2:10" x14ac:dyDescent="0.25">
      <c r="J161" s="17"/>
    </row>
    <row r="162" spans="2:10" x14ac:dyDescent="0.25">
      <c r="B162" s="2"/>
      <c r="C162" s="2"/>
      <c r="D162" s="2"/>
      <c r="J162" s="17"/>
    </row>
    <row r="163" spans="2:10" x14ac:dyDescent="0.25">
      <c r="B163" s="2"/>
      <c r="C163" s="2"/>
      <c r="D163" s="2"/>
      <c r="J163" s="17"/>
    </row>
    <row r="164" spans="2:10" x14ac:dyDescent="0.25">
      <c r="B164" s="2"/>
      <c r="C164" s="2"/>
      <c r="D164" s="2"/>
      <c r="J164" s="17"/>
    </row>
    <row r="165" spans="2:10" x14ac:dyDescent="0.25">
      <c r="B165" s="2"/>
      <c r="C165" s="2"/>
      <c r="D165" s="2"/>
      <c r="J165" s="17"/>
    </row>
    <row r="166" spans="2:10" x14ac:dyDescent="0.25">
      <c r="B166" s="2"/>
      <c r="C166" s="2"/>
      <c r="D166" s="2"/>
      <c r="J166" s="17"/>
    </row>
    <row r="167" spans="2:10" x14ac:dyDescent="0.25">
      <c r="B167" s="2"/>
      <c r="C167" s="2"/>
      <c r="D167" s="2"/>
      <c r="J167" s="17"/>
    </row>
    <row r="168" spans="2:10" x14ac:dyDescent="0.25">
      <c r="B168" s="2"/>
      <c r="C168" s="2"/>
      <c r="D168" s="2"/>
      <c r="J168" s="17"/>
    </row>
    <row r="169" spans="2:10" x14ac:dyDescent="0.25">
      <c r="B169" s="2"/>
      <c r="C169" s="2"/>
      <c r="D169" s="2"/>
      <c r="J169" s="17"/>
    </row>
    <row r="170" spans="2:10" x14ac:dyDescent="0.25">
      <c r="B170" s="2"/>
      <c r="C170" s="2"/>
      <c r="D170" s="2"/>
      <c r="J170" s="17"/>
    </row>
    <row r="171" spans="2:10" x14ac:dyDescent="0.25">
      <c r="B171" s="2"/>
      <c r="C171" s="2"/>
      <c r="D171" s="2"/>
      <c r="J171" s="17"/>
    </row>
    <row r="172" spans="2:10" x14ac:dyDescent="0.25">
      <c r="B172" s="2"/>
      <c r="C172" s="2"/>
      <c r="D172" s="2"/>
      <c r="J172" s="17"/>
    </row>
    <row r="173" spans="2:10" x14ac:dyDescent="0.25">
      <c r="B173" s="2"/>
      <c r="C173" s="2"/>
      <c r="D173" s="2"/>
      <c r="J173" s="17"/>
    </row>
    <row r="174" spans="2:10" x14ac:dyDescent="0.25">
      <c r="B174" s="2"/>
      <c r="C174" s="2"/>
      <c r="D174" s="2"/>
      <c r="J174" s="17"/>
    </row>
    <row r="175" spans="2:10" x14ac:dyDescent="0.25">
      <c r="B175" s="2"/>
      <c r="C175" s="2"/>
      <c r="D175" s="2"/>
      <c r="J175" s="17"/>
    </row>
    <row r="176" spans="2:10" x14ac:dyDescent="0.25">
      <c r="B176" s="2"/>
      <c r="C176" s="2"/>
      <c r="D176" s="2"/>
      <c r="J176" s="17"/>
    </row>
    <row r="177" spans="2:10" x14ac:dyDescent="0.25">
      <c r="B177" s="2"/>
      <c r="C177" s="2"/>
      <c r="D177" s="2"/>
      <c r="J177" s="17"/>
    </row>
    <row r="178" spans="2:10" x14ac:dyDescent="0.25">
      <c r="B178" s="2"/>
      <c r="C178" s="2"/>
      <c r="D178" s="2"/>
      <c r="J178" s="17"/>
    </row>
    <row r="179" spans="2:10" x14ac:dyDescent="0.25">
      <c r="B179" s="2"/>
      <c r="C179" s="2"/>
      <c r="D179" s="2"/>
      <c r="J179" s="17"/>
    </row>
    <row r="180" spans="2:10" x14ac:dyDescent="0.25">
      <c r="B180" s="2"/>
      <c r="C180" s="2"/>
      <c r="D180" s="2"/>
      <c r="J180" s="17"/>
    </row>
    <row r="181" spans="2:10" x14ac:dyDescent="0.25">
      <c r="B181" s="2"/>
      <c r="C181" s="2"/>
      <c r="D181" s="2"/>
      <c r="J181" s="17"/>
    </row>
    <row r="182" spans="2:10" x14ac:dyDescent="0.25">
      <c r="B182" s="2"/>
      <c r="C182" s="2"/>
      <c r="D182" s="2"/>
      <c r="J182" s="17"/>
    </row>
    <row r="183" spans="2:10" x14ac:dyDescent="0.25">
      <c r="B183" s="2"/>
      <c r="C183" s="2"/>
      <c r="D183" s="2"/>
      <c r="J183" s="17"/>
    </row>
    <row r="184" spans="2:10" x14ac:dyDescent="0.25">
      <c r="B184" s="2"/>
      <c r="C184" s="2"/>
      <c r="D184" s="2"/>
      <c r="J184" s="17"/>
    </row>
    <row r="185" spans="2:10" x14ac:dyDescent="0.25">
      <c r="B185" s="2"/>
      <c r="C185" s="2"/>
      <c r="D185" s="2"/>
      <c r="J185" s="17"/>
    </row>
    <row r="186" spans="2:10" x14ac:dyDescent="0.25">
      <c r="B186" s="2"/>
      <c r="C186" s="2"/>
      <c r="D186" s="2"/>
      <c r="J186" s="17"/>
    </row>
    <row r="187" spans="2:10" x14ac:dyDescent="0.25">
      <c r="B187" s="2"/>
      <c r="C187" s="2"/>
      <c r="D187" s="2"/>
      <c r="J187" s="17"/>
    </row>
  </sheetData>
  <sheetProtection algorithmName="SHA-512" hashValue="f36q/imVovjwcI2azSY1gqNG/YE+KWNT+mUNPzWPvrMFcY5mA/sgoxW3G5Xc3utpVqRh3K2gkaMRUPCDJULzdw==" saltValue="o+3UQfmca4rangEKgykpRg==" spinCount="100000" sheet="1" objects="1" scenarios="1"/>
  <mergeCells count="2">
    <mergeCell ref="C22:E22"/>
    <mergeCell ref="C126:E126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P133"/>
  <sheetViews>
    <sheetView workbookViewId="0">
      <pane ySplit="23" topLeftCell="A24" activePane="bottomLeft" state="frozen"/>
      <selection activeCell="C16" sqref="C16"/>
      <selection pane="bottomLeft" activeCell="J122" sqref="J122"/>
    </sheetView>
  </sheetViews>
  <sheetFormatPr defaultRowHeight="15" x14ac:dyDescent="0.25"/>
  <cols>
    <col min="2" max="2" width="10.140625" bestFit="1" customWidth="1"/>
    <col min="3" max="3" width="12.28515625" bestFit="1" customWidth="1"/>
    <col min="4" max="4" width="11" customWidth="1"/>
    <col min="5" max="5" width="10.7109375" customWidth="1"/>
    <col min="6" max="6" width="10.140625" bestFit="1" customWidth="1"/>
    <col min="9" max="9" width="15.5703125" customWidth="1"/>
  </cols>
  <sheetData>
    <row r="1" spans="2:10" hidden="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2:10" hidden="1" x14ac:dyDescent="0.25">
      <c r="B2" s="1">
        <v>38825</v>
      </c>
      <c r="C2" t="s">
        <v>7</v>
      </c>
      <c r="D2">
        <f>SUM(C17)</f>
        <v>75</v>
      </c>
      <c r="E2">
        <f>SUM(C18)</f>
        <v>65</v>
      </c>
      <c r="F2">
        <f>SUM(C19)</f>
        <v>20</v>
      </c>
      <c r="G2">
        <f>ROUND(+(D2-E2)/LN((D2-F2)/(E2-F2)),1)</f>
        <v>49.8</v>
      </c>
      <c r="H2">
        <f>ROUND(1/((LN((D2-F2)/(E2-F2))*49.33)/(D2-E2))^1.28,2)</f>
        <v>1.01</v>
      </c>
    </row>
    <row r="3" spans="2:10" hidden="1" x14ac:dyDescent="0.25">
      <c r="B3" t="s">
        <v>8</v>
      </c>
      <c r="H3">
        <f>ROUND(((LN((D2-F2)/(E2-F2))*49.33)/(D2-E2))^1.28,2)</f>
        <v>0.99</v>
      </c>
    </row>
    <row r="4" spans="2:10" hidden="1" x14ac:dyDescent="0.25"/>
    <row r="5" spans="2:10" hidden="1" x14ac:dyDescent="0.25">
      <c r="D5" t="s">
        <v>36</v>
      </c>
    </row>
    <row r="6" spans="2:10" hidden="1" x14ac:dyDescent="0.25">
      <c r="C6" t="s">
        <v>10</v>
      </c>
      <c r="D6">
        <v>10.825699999999999</v>
      </c>
    </row>
    <row r="7" spans="2:10" hidden="1" x14ac:dyDescent="0.25">
      <c r="C7" t="s">
        <v>11</v>
      </c>
      <c r="D7">
        <v>0.6</v>
      </c>
      <c r="E7" s="2"/>
      <c r="F7" s="2"/>
      <c r="G7" s="2"/>
      <c r="H7" s="2"/>
      <c r="I7" s="2"/>
    </row>
    <row r="8" spans="2:10" hidden="1" x14ac:dyDescent="0.25">
      <c r="C8" t="s">
        <v>12</v>
      </c>
      <c r="D8">
        <v>1.212</v>
      </c>
      <c r="E8" s="2"/>
      <c r="F8" s="2"/>
      <c r="G8" s="2"/>
      <c r="H8" s="2"/>
      <c r="I8" s="2"/>
    </row>
    <row r="9" spans="2:10" hidden="1" x14ac:dyDescent="0.25">
      <c r="C9" t="s">
        <v>13</v>
      </c>
      <c r="D9">
        <v>0.1</v>
      </c>
      <c r="E9" s="2" t="s">
        <v>14</v>
      </c>
      <c r="F9" s="2"/>
      <c r="G9" s="2"/>
      <c r="H9" s="2"/>
      <c r="I9" s="2"/>
    </row>
    <row r="10" spans="2:10" hidden="1" x14ac:dyDescent="0.25">
      <c r="C10" t="s">
        <v>15</v>
      </c>
      <c r="D10">
        <v>0</v>
      </c>
      <c r="E10" s="2"/>
      <c r="F10" s="2"/>
      <c r="G10" s="2"/>
      <c r="H10" s="2"/>
      <c r="I10" s="2"/>
    </row>
    <row r="11" spans="2:10" hidden="1" x14ac:dyDescent="0.25">
      <c r="E11" s="4"/>
      <c r="H11" s="2"/>
      <c r="I11" s="2"/>
      <c r="J11" s="2"/>
    </row>
    <row r="12" spans="2:10" hidden="1" x14ac:dyDescent="0.25">
      <c r="H12" s="2"/>
      <c r="I12" s="2"/>
      <c r="J12" s="2"/>
    </row>
    <row r="13" spans="2:10" ht="18" x14ac:dyDescent="0.25">
      <c r="B13" s="59" t="s">
        <v>42</v>
      </c>
      <c r="C13" s="22"/>
      <c r="D13" s="22"/>
      <c r="E13" s="23"/>
      <c r="F13" s="24"/>
      <c r="G13" s="24"/>
      <c r="H13" s="2"/>
      <c r="I13" s="2"/>
      <c r="J13" s="2"/>
    </row>
    <row r="14" spans="2:10" x14ac:dyDescent="0.25">
      <c r="B14" s="27" t="s">
        <v>16</v>
      </c>
      <c r="C14" s="28"/>
      <c r="D14" s="28"/>
      <c r="E14" s="28"/>
      <c r="F14" s="28"/>
      <c r="G14" s="28"/>
      <c r="H14" s="2"/>
      <c r="I14" s="2"/>
      <c r="J14" s="2"/>
    </row>
    <row r="15" spans="2:10" x14ac:dyDescent="0.25">
      <c r="B15" s="27"/>
      <c r="C15" s="28"/>
      <c r="D15" s="28"/>
      <c r="E15" s="28"/>
      <c r="F15" s="28"/>
      <c r="G15" s="28"/>
      <c r="H15" s="2"/>
      <c r="I15" s="2"/>
      <c r="J15" s="2"/>
    </row>
    <row r="16" spans="2:10" ht="15.75" thickBot="1" x14ac:dyDescent="0.3">
      <c r="B16" s="5"/>
      <c r="C16" s="5"/>
      <c r="D16" s="2"/>
      <c r="E16" s="2"/>
      <c r="F16" s="6"/>
      <c r="G16" s="2"/>
      <c r="H16" s="2"/>
      <c r="I16" s="2"/>
      <c r="J16" s="2"/>
    </row>
    <row r="17" spans="1:13" ht="21" thickBot="1" x14ac:dyDescent="0.35">
      <c r="B17" s="7" t="s">
        <v>2</v>
      </c>
      <c r="C17" s="58">
        <v>75</v>
      </c>
      <c r="D17" s="8" t="s">
        <v>17</v>
      </c>
      <c r="E17" s="2" t="s">
        <v>18</v>
      </c>
      <c r="F17" s="2"/>
      <c r="G17" s="2"/>
      <c r="H17" s="2"/>
      <c r="I17" s="2"/>
      <c r="J17" s="2"/>
    </row>
    <row r="18" spans="1:13" ht="21" thickBot="1" x14ac:dyDescent="0.35">
      <c r="B18" s="9" t="s">
        <v>3</v>
      </c>
      <c r="C18" s="58">
        <v>65</v>
      </c>
      <c r="D18" s="10" t="s">
        <v>17</v>
      </c>
      <c r="E18" s="2" t="s">
        <v>19</v>
      </c>
      <c r="F18" s="2"/>
      <c r="G18" s="2">
        <f>H3</f>
        <v>0.99</v>
      </c>
      <c r="H18" s="2"/>
      <c r="I18" s="2"/>
      <c r="J18" s="2"/>
    </row>
    <row r="19" spans="1:13" ht="21" thickBot="1" x14ac:dyDescent="0.35">
      <c r="B19" s="11" t="s">
        <v>20</v>
      </c>
      <c r="C19" s="58">
        <v>20</v>
      </c>
      <c r="D19" s="12" t="s">
        <v>17</v>
      </c>
      <c r="E19" s="2" t="s">
        <v>5</v>
      </c>
      <c r="F19" s="2"/>
      <c r="G19" s="2">
        <f>G2</f>
        <v>49.8</v>
      </c>
      <c r="H19" s="2"/>
      <c r="I19" s="2"/>
      <c r="J19" s="2"/>
    </row>
    <row r="20" spans="1:13" ht="30.75" customHeight="1" x14ac:dyDescent="0.25">
      <c r="B20" s="2"/>
      <c r="C20" s="13"/>
      <c r="D20" s="13" t="s">
        <v>14</v>
      </c>
      <c r="E20" s="13" t="s">
        <v>14</v>
      </c>
      <c r="F20" s="13" t="s">
        <v>14</v>
      </c>
      <c r="G20" s="13" t="s">
        <v>14</v>
      </c>
      <c r="H20" s="2"/>
      <c r="I20" s="2"/>
      <c r="J20" s="2"/>
    </row>
    <row r="21" spans="1:13" ht="34.5" customHeight="1" thickBot="1" x14ac:dyDescent="0.45">
      <c r="A21" s="14" t="s">
        <v>36</v>
      </c>
      <c r="B21" s="2"/>
      <c r="C21" s="2"/>
      <c r="D21" s="2"/>
      <c r="E21" s="2"/>
      <c r="F21" s="2"/>
      <c r="G21" s="2"/>
      <c r="H21" s="2" t="s">
        <v>14</v>
      </c>
      <c r="I21" s="2" t="s">
        <v>14</v>
      </c>
      <c r="J21" s="2" t="s">
        <v>14</v>
      </c>
      <c r="K21" t="s">
        <v>14</v>
      </c>
      <c r="L21" t="s">
        <v>14</v>
      </c>
      <c r="M21" t="s">
        <v>14</v>
      </c>
    </row>
    <row r="22" spans="1:13" x14ac:dyDescent="0.25">
      <c r="A22" s="36" t="s">
        <v>22</v>
      </c>
      <c r="B22" s="86" t="s">
        <v>23</v>
      </c>
      <c r="C22" s="91" t="s">
        <v>39</v>
      </c>
      <c r="D22" s="91"/>
      <c r="E22" s="91"/>
      <c r="F22" s="91"/>
      <c r="G22" s="91"/>
      <c r="H22" s="92"/>
      <c r="J22" s="16"/>
      <c r="K22" s="2"/>
    </row>
    <row r="23" spans="1:13" ht="15.75" thickBot="1" x14ac:dyDescent="0.3">
      <c r="A23" s="15" t="s">
        <v>25</v>
      </c>
      <c r="B23" s="93" t="s">
        <v>26</v>
      </c>
      <c r="C23" s="43" t="s">
        <v>46</v>
      </c>
      <c r="D23" s="43" t="s">
        <v>43</v>
      </c>
      <c r="E23" s="43" t="s">
        <v>44</v>
      </c>
      <c r="F23" s="43" t="s">
        <v>45</v>
      </c>
      <c r="G23" s="43" t="s">
        <v>47</v>
      </c>
      <c r="H23" s="93" t="s">
        <v>48</v>
      </c>
    </row>
    <row r="24" spans="1:13" x14ac:dyDescent="0.25">
      <c r="A24" s="39">
        <v>1</v>
      </c>
      <c r="B24" s="32">
        <f t="shared" ref="B24" si="0">SUM(A24*30)</f>
        <v>30</v>
      </c>
      <c r="C24" s="63">
        <f>ROUND((50/49.8*($D$6*($C$23/1000)^$D$7*$G$2^($D$8+$D$9*$C$23/1000)*EXP(-$D$10*B24/C$23)))*B24/1000,0)*1.025</f>
        <v>20.5</v>
      </c>
      <c r="D24" s="105">
        <f t="shared" ref="D24:D55" si="1">ROUND((50/49.8*($D$6*($D$23/1000)^$D$7*$G$2^($D$8+$D$9*$D$23/1000)*EXP(-$D$10*B24/D$23)))*B24/1000,0)*1.064</f>
        <v>28.728000000000002</v>
      </c>
      <c r="E24" s="105">
        <f t="shared" ref="E24:E55" si="2">ROUND((50/49.8*($D$6*($E$23/1000)^$D$7*$G$2^($D$8+$D$9*$E$23/1000)*EXP(-$D$10*B24/E$23)))*B24/1000,0)*1.0731</f>
        <v>32.192999999999998</v>
      </c>
      <c r="F24" s="104">
        <f>ROUND((50/49.8*($D$6*($F$23/1000)^$D$7*$G$2^($D$8+$D$9*$F$23/1000)*EXP(-$D$10*B24/F$23)))*B24/1000,0)*1.025</f>
        <v>34.849999999999994</v>
      </c>
      <c r="G24" s="104">
        <f>ROUND((50/49.8*($D$6*($G$23/1000)^$D$7*$G$2^($D$8+$D$9*$G$23/1000)*EXP(-$D$10*B24/G$23)))*B24/1000,0)*1.025</f>
        <v>42.024999999999999</v>
      </c>
      <c r="H24" s="60">
        <f>ROUND((50/49.8*($D$6*($H$23/1000)^$D$7*$G$2^($D$8+$D$9*$H$23/1000)*EXP(-$D$10*B24/H$23)))*B24/1000,0)*1.025</f>
        <v>55.349999999999994</v>
      </c>
    </row>
    <row r="25" spans="1:13" x14ac:dyDescent="0.25">
      <c r="A25" s="39">
        <v>2</v>
      </c>
      <c r="B25" s="32">
        <f t="shared" ref="B25" si="3">SUM(A25*30)</f>
        <v>60</v>
      </c>
      <c r="C25" s="63">
        <f>ROUND((50/49.8*($D$6*($C$23/1000)^$D$7*$G$2^($D$8+$D$9*$C$23/1000)*EXP(-$D$10*B25/C$23)))*B25/1000,0)*1.025</f>
        <v>42.024999999999999</v>
      </c>
      <c r="D25" s="95">
        <f t="shared" si="1"/>
        <v>57.456000000000003</v>
      </c>
      <c r="E25" s="95">
        <f t="shared" si="2"/>
        <v>64.385999999999996</v>
      </c>
      <c r="F25" s="104">
        <f>ROUND((50/49.8*($D$6*($F$23/1000)^$D$7*$G$2^($D$8+$D$9*$F$23/1000)*EXP(-$D$10*B25/F$23)))*B25/1000,0)*1.025</f>
        <v>69.699999999999989</v>
      </c>
      <c r="G25" s="104">
        <f>ROUND((50/49.8*($D$6*($G$23/1000)^$D$7*$G$2^($D$8+$D$9*$G$23/1000)*EXP(-$D$10*B25/G$23)))*B25/1000,0)*1.025</f>
        <v>85.074999999999989</v>
      </c>
      <c r="H25" s="60">
        <f>ROUND((50/49.8*($D$6*($H$23/1000)^$D$7*$G$2^($D$8+$D$9*$H$23/1000)*EXP(-$D$10*B25/H$23)))*B25/1000,0)*1.025</f>
        <v>111.72499999999999</v>
      </c>
    </row>
    <row r="26" spans="1:13" x14ac:dyDescent="0.25">
      <c r="A26" s="39">
        <v>3</v>
      </c>
      <c r="B26" s="32">
        <f t="shared" ref="B26:B89" si="4">SUM(A26*30)</f>
        <v>90</v>
      </c>
      <c r="C26" s="63">
        <f t="shared" ref="C26:C89" si="5">ROUND((50/49.8*($D$6*($C$23/1000)^$D$7*$G$2^($D$8+$D$9*$C$23/1000)*EXP(-$D$10*B26/C$23)))*B26/1000,0)*1.025</f>
        <v>62.524999999999991</v>
      </c>
      <c r="D26" s="95">
        <f t="shared" si="1"/>
        <v>86.183999999999997</v>
      </c>
      <c r="E26" s="95">
        <f t="shared" si="2"/>
        <v>95.505899999999997</v>
      </c>
      <c r="F26" s="104">
        <f>ROUND((50/49.8*($D$6*($F$23/1000)^$D$7*$G$2^($D$8+$D$9*$F$23/1000)*EXP(-$D$10*B26/F$23)))*B26/1000,0)*1.025</f>
        <v>104.55</v>
      </c>
      <c r="G26" s="104">
        <f>ROUND((50/49.8*($D$6*($G$23/1000)^$D$7*$G$2^($D$8+$D$9*$G$23/1000)*EXP(-$D$10*B26/G$23)))*B26/1000,0)*1.025</f>
        <v>127.1</v>
      </c>
      <c r="H26" s="60">
        <f>ROUND((50/49.8*($D$6*($H$23/1000)^$D$7*$G$2^($D$8+$D$9*$H$23/1000)*EXP(-$D$10*B26/H$23)))*B26/1000,0)*1.025</f>
        <v>167.07499999999999</v>
      </c>
    </row>
    <row r="27" spans="1:13" x14ac:dyDescent="0.25">
      <c r="A27" s="39">
        <v>4</v>
      </c>
      <c r="B27" s="32">
        <f t="shared" si="4"/>
        <v>120</v>
      </c>
      <c r="C27" s="63">
        <f t="shared" si="5"/>
        <v>83.024999999999991</v>
      </c>
      <c r="D27" s="95">
        <f t="shared" si="1"/>
        <v>114.91200000000001</v>
      </c>
      <c r="E27" s="95">
        <f t="shared" si="2"/>
        <v>127.69889999999999</v>
      </c>
      <c r="F27" s="104">
        <f>ROUND((50/49.8*($D$6*($F$23/1000)^$D$7*$G$2^($D$8+$D$9*$F$23/1000)*EXP(-$D$10*B27/F$23)))*B27/1000,0)*1.025</f>
        <v>139.39999999999998</v>
      </c>
      <c r="G27" s="104">
        <f>ROUND((50/49.8*($D$6*($G$23/1000)^$D$7*$G$2^($D$8+$D$9*$G$23/1000)*EXP(-$D$10*B27/G$23)))*B27/1000,0)*1.025</f>
        <v>170.14999999999998</v>
      </c>
      <c r="H27" s="60">
        <f>ROUND((50/49.8*($D$6*($H$23/1000)^$D$7*$G$2^($D$8+$D$9*$H$23/1000)*EXP(-$D$10*B27/H$23)))*B27/1000,0)*1.025</f>
        <v>223.45</v>
      </c>
    </row>
    <row r="28" spans="1:13" x14ac:dyDescent="0.25">
      <c r="A28" s="39">
        <v>5</v>
      </c>
      <c r="B28" s="32">
        <f t="shared" si="4"/>
        <v>150</v>
      </c>
      <c r="C28" s="63">
        <f t="shared" si="5"/>
        <v>104.55</v>
      </c>
      <c r="D28" s="95">
        <f t="shared" si="1"/>
        <v>143.64000000000001</v>
      </c>
      <c r="E28" s="95">
        <f t="shared" si="2"/>
        <v>159.89189999999999</v>
      </c>
      <c r="F28" s="104">
        <f>ROUND((50/49.8*($D$6*($F$23/1000)^$D$7*$G$2^($D$8+$D$9*$F$23/1000)*EXP(-$D$10*B28/F$23)))*B28/1000,0)*1.025</f>
        <v>175.27499999999998</v>
      </c>
      <c r="G28" s="104">
        <f>ROUND((50/49.8*($D$6*($G$23/1000)^$D$7*$G$2^($D$8+$D$9*$G$23/1000)*EXP(-$D$10*B28/G$23)))*B28/1000,0)*1.025</f>
        <v>212.17499999999998</v>
      </c>
      <c r="H28" s="60">
        <f>ROUND((50/49.8*($D$6*($H$23/1000)^$D$7*$G$2^($D$8+$D$9*$H$23/1000)*EXP(-$D$10*B28/H$23)))*B28/1000,0)*1.025</f>
        <v>278.79999999999995</v>
      </c>
    </row>
    <row r="29" spans="1:13" x14ac:dyDescent="0.25">
      <c r="A29" s="39">
        <v>6</v>
      </c>
      <c r="B29" s="32">
        <f t="shared" si="4"/>
        <v>180</v>
      </c>
      <c r="C29" s="63">
        <f t="shared" si="5"/>
        <v>125.04999999999998</v>
      </c>
      <c r="D29" s="95">
        <f t="shared" si="1"/>
        <v>172.36799999999999</v>
      </c>
      <c r="E29" s="95">
        <f t="shared" si="2"/>
        <v>192.08489999999998</v>
      </c>
      <c r="F29" s="104">
        <f>ROUND((50/49.8*($D$6*($F$23/1000)^$D$7*$G$2^($D$8+$D$9*$F$23/1000)*EXP(-$D$10*B29/F$23)))*B29/1000,0)*1.025</f>
        <v>210.12499999999997</v>
      </c>
      <c r="G29" s="104">
        <f>ROUND((50/49.8*($D$6*($G$23/1000)^$D$7*$G$2^($D$8+$D$9*$G$23/1000)*EXP(-$D$10*B29/G$23)))*B29/1000,0)*1.025</f>
        <v>255.22499999999997</v>
      </c>
      <c r="H29" s="60">
        <f>ROUND((50/49.8*($D$6*($H$23/1000)^$D$7*$G$2^($D$8+$D$9*$H$23/1000)*EXP(-$D$10*B29/H$23)))*B29/1000,0)*1.025</f>
        <v>335.17499999999995</v>
      </c>
    </row>
    <row r="30" spans="1:13" x14ac:dyDescent="0.25">
      <c r="A30" s="39">
        <v>7</v>
      </c>
      <c r="B30" s="32">
        <f t="shared" si="4"/>
        <v>210</v>
      </c>
      <c r="C30" s="63">
        <f t="shared" si="5"/>
        <v>145.54999999999998</v>
      </c>
      <c r="D30" s="95">
        <f t="shared" si="1"/>
        <v>201.096</v>
      </c>
      <c r="E30" s="95">
        <f t="shared" si="2"/>
        <v>224.27789999999999</v>
      </c>
      <c r="F30" s="104">
        <f>ROUND((50/49.8*($D$6*($F$23/1000)^$D$7*$G$2^($D$8+$D$9*$F$23/1000)*EXP(-$D$10*B30/F$23)))*B30/1000,0)*1.025</f>
        <v>244.97499999999997</v>
      </c>
      <c r="G30" s="104">
        <f>ROUND((50/49.8*($D$6*($G$23/1000)^$D$7*$G$2^($D$8+$D$9*$G$23/1000)*EXP(-$D$10*B30/G$23)))*B30/1000,0)*1.025</f>
        <v>297.25</v>
      </c>
      <c r="H30" s="60">
        <f>ROUND((50/49.8*($D$6*($H$23/1000)^$D$7*$G$2^($D$8+$D$9*$H$23/1000)*EXP(-$D$10*B30/H$23)))*B30/1000,0)*1.025</f>
        <v>390.52499999999998</v>
      </c>
    </row>
    <row r="31" spans="1:13" x14ac:dyDescent="0.25">
      <c r="A31" s="39">
        <v>8</v>
      </c>
      <c r="B31" s="32">
        <f t="shared" si="4"/>
        <v>240</v>
      </c>
      <c r="C31" s="63">
        <f t="shared" si="5"/>
        <v>166.04999999999998</v>
      </c>
      <c r="D31" s="95">
        <f t="shared" si="1"/>
        <v>229.82400000000001</v>
      </c>
      <c r="E31" s="95">
        <f t="shared" si="2"/>
        <v>256.47089999999997</v>
      </c>
      <c r="F31" s="104">
        <f>ROUND((50/49.8*($D$6*($F$23/1000)^$D$7*$G$2^($D$8+$D$9*$F$23/1000)*EXP(-$D$10*B31/F$23)))*B31/1000,0)*1.025</f>
        <v>279.82499999999999</v>
      </c>
      <c r="G31" s="104">
        <f>ROUND((50/49.8*($D$6*($G$23/1000)^$D$7*$G$2^($D$8+$D$9*$G$23/1000)*EXP(-$D$10*B31/G$23)))*B31/1000,0)*1.025</f>
        <v>340.29999999999995</v>
      </c>
      <c r="H31" s="60">
        <f>ROUND((50/49.8*($D$6*($H$23/1000)^$D$7*$G$2^($D$8+$D$9*$H$23/1000)*EXP(-$D$10*B31/H$23)))*B31/1000,0)*1.025</f>
        <v>445.87499999999994</v>
      </c>
    </row>
    <row r="32" spans="1:13" x14ac:dyDescent="0.25">
      <c r="A32" s="39">
        <v>9</v>
      </c>
      <c r="B32" s="32">
        <f t="shared" si="4"/>
        <v>270</v>
      </c>
      <c r="C32" s="63">
        <f t="shared" si="5"/>
        <v>187.57499999999999</v>
      </c>
      <c r="D32" s="95">
        <f t="shared" si="1"/>
        <v>258.55200000000002</v>
      </c>
      <c r="E32" s="95">
        <f t="shared" si="2"/>
        <v>287.5908</v>
      </c>
      <c r="F32" s="104">
        <f>ROUND((50/49.8*($D$6*($F$23/1000)^$D$7*$G$2^($D$8+$D$9*$F$23/1000)*EXP(-$D$10*B32/F$23)))*B32/1000,0)*1.025</f>
        <v>314.67499999999995</v>
      </c>
      <c r="G32" s="104">
        <f>ROUND((50/49.8*($D$6*($G$23/1000)^$D$7*$G$2^($D$8+$D$9*$G$23/1000)*EXP(-$D$10*B32/G$23)))*B32/1000,0)*1.025</f>
        <v>382.32499999999999</v>
      </c>
      <c r="H32" s="60">
        <f>ROUND((50/49.8*($D$6*($H$23/1000)^$D$7*$G$2^($D$8+$D$9*$H$23/1000)*EXP(-$D$10*B32/H$23)))*B32/1000,0)*1.025</f>
        <v>502.24999999999994</v>
      </c>
    </row>
    <row r="33" spans="1:8" x14ac:dyDescent="0.25">
      <c r="A33" s="39">
        <v>10</v>
      </c>
      <c r="B33" s="32">
        <f t="shared" si="4"/>
        <v>300</v>
      </c>
      <c r="C33" s="63">
        <f t="shared" si="5"/>
        <v>208.07499999999999</v>
      </c>
      <c r="D33" s="95">
        <f t="shared" si="1"/>
        <v>287.28000000000003</v>
      </c>
      <c r="E33" s="95">
        <f t="shared" si="2"/>
        <v>319.78379999999999</v>
      </c>
      <c r="F33" s="104">
        <f>ROUND((50/49.8*($D$6*($F$23/1000)^$D$7*$G$2^($D$8+$D$9*$F$23/1000)*EXP(-$D$10*B33/F$23)))*B33/1000,0)*1.025</f>
        <v>349.52499999999998</v>
      </c>
      <c r="G33" s="104">
        <f>ROUND((50/49.8*($D$6*($G$23/1000)^$D$7*$G$2^($D$8+$D$9*$G$23/1000)*EXP(-$D$10*B33/G$23)))*B33/1000,0)*1.025</f>
        <v>424.34999999999997</v>
      </c>
      <c r="H33" s="60">
        <f>ROUND((50/49.8*($D$6*($H$23/1000)^$D$7*$G$2^($D$8+$D$9*$H$23/1000)*EXP(-$D$10*B33/H$23)))*B33/1000,0)*1.025</f>
        <v>557.59999999999991</v>
      </c>
    </row>
    <row r="34" spans="1:8" x14ac:dyDescent="0.25">
      <c r="A34" s="39">
        <v>11</v>
      </c>
      <c r="B34" s="32">
        <f t="shared" si="4"/>
        <v>330</v>
      </c>
      <c r="C34" s="63">
        <f t="shared" si="5"/>
        <v>228.57499999999999</v>
      </c>
      <c r="D34" s="95">
        <f t="shared" si="1"/>
        <v>316.00800000000004</v>
      </c>
      <c r="E34" s="95">
        <f t="shared" si="2"/>
        <v>351.97679999999997</v>
      </c>
      <c r="F34" s="104">
        <f>ROUND((50/49.8*($D$6*($F$23/1000)^$D$7*$G$2^($D$8+$D$9*$F$23/1000)*EXP(-$D$10*B34/F$23)))*B34/1000,0)*1.025</f>
        <v>384.37499999999994</v>
      </c>
      <c r="G34" s="104">
        <f>ROUND((50/49.8*($D$6*($G$23/1000)^$D$7*$G$2^($D$8+$D$9*$G$23/1000)*EXP(-$D$10*B34/G$23)))*B34/1000,0)*1.025</f>
        <v>467.4</v>
      </c>
      <c r="H34" s="60">
        <f>ROUND((50/49.8*($D$6*($H$23/1000)^$D$7*$G$2^($D$8+$D$9*$H$23/1000)*EXP(-$D$10*B34/H$23)))*B34/1000,0)*1.025</f>
        <v>613.97499999999991</v>
      </c>
    </row>
    <row r="35" spans="1:8" x14ac:dyDescent="0.25">
      <c r="A35" s="39">
        <v>12</v>
      </c>
      <c r="B35" s="32">
        <f t="shared" si="4"/>
        <v>360</v>
      </c>
      <c r="C35" s="63">
        <f t="shared" si="5"/>
        <v>250.09999999999997</v>
      </c>
      <c r="D35" s="95">
        <f t="shared" si="1"/>
        <v>344.73599999999999</v>
      </c>
      <c r="E35" s="95">
        <f t="shared" si="2"/>
        <v>384.16979999999995</v>
      </c>
      <c r="F35" s="104">
        <f>ROUND((50/49.8*($D$6*($F$23/1000)^$D$7*$G$2^($D$8+$D$9*$F$23/1000)*EXP(-$D$10*B35/F$23)))*B35/1000,0)*1.025</f>
        <v>419.22499999999997</v>
      </c>
      <c r="G35" s="104">
        <f>ROUND((50/49.8*($D$6*($G$23/1000)^$D$7*$G$2^($D$8+$D$9*$G$23/1000)*EXP(-$D$10*B35/G$23)))*B35/1000,0)*1.025</f>
        <v>509.42499999999995</v>
      </c>
      <c r="H35" s="60">
        <f>ROUND((50/49.8*($D$6*($H$23/1000)^$D$7*$G$2^($D$8+$D$9*$H$23/1000)*EXP(-$D$10*B35/H$23)))*B35/1000,0)*1.025</f>
        <v>669.32499999999993</v>
      </c>
    </row>
    <row r="36" spans="1:8" x14ac:dyDescent="0.25">
      <c r="A36" s="39">
        <v>13</v>
      </c>
      <c r="B36" s="32">
        <f t="shared" si="4"/>
        <v>390</v>
      </c>
      <c r="C36" s="63">
        <f t="shared" si="5"/>
        <v>270.59999999999997</v>
      </c>
      <c r="D36" s="95">
        <f t="shared" si="1"/>
        <v>373.464</v>
      </c>
      <c r="E36" s="95">
        <f t="shared" si="2"/>
        <v>416.36279999999999</v>
      </c>
      <c r="F36" s="104">
        <f>ROUND((50/49.8*($D$6*($F$23/1000)^$D$7*$G$2^($D$8+$D$9*$F$23/1000)*EXP(-$D$10*B36/F$23)))*B36/1000,0)*1.025</f>
        <v>455.09999999999997</v>
      </c>
      <c r="G36" s="104">
        <f>ROUND((50/49.8*($D$6*($G$23/1000)^$D$7*$G$2^($D$8+$D$9*$G$23/1000)*EXP(-$D$10*B36/G$23)))*B36/1000,0)*1.025</f>
        <v>552.47499999999991</v>
      </c>
      <c r="H36" s="60">
        <f>ROUND((50/49.8*($D$6*($H$23/1000)^$D$7*$G$2^($D$8+$D$9*$H$23/1000)*EXP(-$D$10*B36/H$23)))*B36/1000,0)*1.025</f>
        <v>724.67499999999995</v>
      </c>
    </row>
    <row r="37" spans="1:8" x14ac:dyDescent="0.25">
      <c r="A37" s="39">
        <v>14</v>
      </c>
      <c r="B37" s="32">
        <f t="shared" si="4"/>
        <v>420</v>
      </c>
      <c r="C37" s="63">
        <f t="shared" si="5"/>
        <v>291.09999999999997</v>
      </c>
      <c r="D37" s="95">
        <f t="shared" si="1"/>
        <v>402.19200000000001</v>
      </c>
      <c r="E37" s="95">
        <f t="shared" si="2"/>
        <v>448.55579999999998</v>
      </c>
      <c r="F37" s="104">
        <f>ROUND((50/49.8*($D$6*($F$23/1000)^$D$7*$G$2^($D$8+$D$9*$F$23/1000)*EXP(-$D$10*B37/F$23)))*B37/1000,0)*1.025</f>
        <v>489.94999999999993</v>
      </c>
      <c r="G37" s="104">
        <f>ROUND((50/49.8*($D$6*($G$23/1000)^$D$7*$G$2^($D$8+$D$9*$G$23/1000)*EXP(-$D$10*B37/G$23)))*B37/1000,0)*1.025</f>
        <v>594.5</v>
      </c>
      <c r="H37" s="60">
        <f>ROUND((50/49.8*($D$6*($H$23/1000)^$D$7*$G$2^($D$8+$D$9*$H$23/1000)*EXP(-$D$10*B37/H$23)))*B37/1000,0)*1.025</f>
        <v>781.05</v>
      </c>
    </row>
    <row r="38" spans="1:8" x14ac:dyDescent="0.25">
      <c r="A38" s="39">
        <v>15</v>
      </c>
      <c r="B38" s="32">
        <f t="shared" si="4"/>
        <v>450</v>
      </c>
      <c r="C38" s="63">
        <f t="shared" si="5"/>
        <v>312.625</v>
      </c>
      <c r="D38" s="95">
        <f t="shared" si="1"/>
        <v>430.92</v>
      </c>
      <c r="E38" s="95">
        <f t="shared" si="2"/>
        <v>479.67569999999995</v>
      </c>
      <c r="F38" s="104">
        <f>ROUND((50/49.8*($D$6*($F$23/1000)^$D$7*$G$2^($D$8+$D$9*$F$23/1000)*EXP(-$D$10*B38/F$23)))*B38/1000,0)*1.025</f>
        <v>524.79999999999995</v>
      </c>
      <c r="G38" s="104">
        <f>ROUND((50/49.8*($D$6*($G$23/1000)^$D$7*$G$2^($D$8+$D$9*$G$23/1000)*EXP(-$D$10*B38/G$23)))*B38/1000,0)*1.025</f>
        <v>637.54999999999995</v>
      </c>
      <c r="H38" s="60">
        <f>ROUND((50/49.8*($D$6*($H$23/1000)^$D$7*$G$2^($D$8+$D$9*$H$23/1000)*EXP(-$D$10*B38/H$23)))*B38/1000,0)*1.025</f>
        <v>836.4</v>
      </c>
    </row>
    <row r="39" spans="1:8" x14ac:dyDescent="0.25">
      <c r="A39" s="39">
        <v>16</v>
      </c>
      <c r="B39" s="32">
        <f t="shared" si="4"/>
        <v>480</v>
      </c>
      <c r="C39" s="63">
        <f t="shared" si="5"/>
        <v>333.12499999999994</v>
      </c>
      <c r="D39" s="95">
        <f t="shared" si="1"/>
        <v>459.64800000000002</v>
      </c>
      <c r="E39" s="95">
        <f t="shared" si="2"/>
        <v>511.86869999999999</v>
      </c>
      <c r="F39" s="104">
        <f>ROUND((50/49.8*($D$6*($F$23/1000)^$D$7*$G$2^($D$8+$D$9*$F$23/1000)*EXP(-$D$10*B39/F$23)))*B39/1000,0)*1.025</f>
        <v>559.65</v>
      </c>
      <c r="G39" s="104">
        <f>ROUND((50/49.8*($D$6*($G$23/1000)^$D$7*$G$2^($D$8+$D$9*$G$23/1000)*EXP(-$D$10*B39/G$23)))*B39/1000,0)*1.025</f>
        <v>679.57499999999993</v>
      </c>
      <c r="H39" s="60">
        <f>ROUND((50/49.8*($D$6*($H$23/1000)^$D$7*$G$2^($D$8+$D$9*$H$23/1000)*EXP(-$D$10*B39/H$23)))*B39/1000,0)*1.025</f>
        <v>892.77499999999998</v>
      </c>
    </row>
    <row r="40" spans="1:8" x14ac:dyDescent="0.25">
      <c r="A40" s="39">
        <v>17</v>
      </c>
      <c r="B40" s="32">
        <f t="shared" si="4"/>
        <v>510</v>
      </c>
      <c r="C40" s="63">
        <f t="shared" si="5"/>
        <v>353.62499999999994</v>
      </c>
      <c r="D40" s="95">
        <f t="shared" si="1"/>
        <v>488.37600000000003</v>
      </c>
      <c r="E40" s="95">
        <f t="shared" si="2"/>
        <v>544.06169999999997</v>
      </c>
      <c r="F40" s="104">
        <f>ROUND((50/49.8*($D$6*($F$23/1000)^$D$7*$G$2^($D$8+$D$9*$F$23/1000)*EXP(-$D$10*B40/F$23)))*B40/1000,0)*1.025</f>
        <v>594.5</v>
      </c>
      <c r="G40" s="104">
        <f>ROUND((50/49.8*($D$6*($G$23/1000)^$D$7*$G$2^($D$8+$D$9*$G$23/1000)*EXP(-$D$10*B40/G$23)))*B40/1000,0)*1.025</f>
        <v>722.62499999999989</v>
      </c>
      <c r="H40" s="60">
        <f>ROUND((50/49.8*($D$6*($H$23/1000)^$D$7*$G$2^($D$8+$D$9*$H$23/1000)*EXP(-$D$10*B40/H$23)))*B40/1000,0)*1.025</f>
        <v>948.12499999999989</v>
      </c>
    </row>
    <row r="41" spans="1:8" x14ac:dyDescent="0.25">
      <c r="A41" s="39">
        <v>18</v>
      </c>
      <c r="B41" s="32">
        <f t="shared" si="4"/>
        <v>540</v>
      </c>
      <c r="C41" s="63">
        <f t="shared" si="5"/>
        <v>374.12499999999994</v>
      </c>
      <c r="D41" s="95">
        <f t="shared" si="1"/>
        <v>517.10400000000004</v>
      </c>
      <c r="E41" s="95">
        <f t="shared" si="2"/>
        <v>576.25469999999996</v>
      </c>
      <c r="F41" s="104">
        <f>ROUND((50/49.8*($D$6*($F$23/1000)^$D$7*$G$2^($D$8+$D$9*$F$23/1000)*EXP(-$D$10*B41/F$23)))*B41/1000,0)*1.025</f>
        <v>629.34999999999991</v>
      </c>
      <c r="G41" s="104">
        <f>ROUND((50/49.8*($D$6*($G$23/1000)^$D$7*$G$2^($D$8+$D$9*$G$23/1000)*EXP(-$D$10*B41/G$23)))*B41/1000,0)*1.025</f>
        <v>764.65</v>
      </c>
      <c r="H41" s="60">
        <f>ROUND((50/49.8*($D$6*($H$23/1000)^$D$7*$G$2^($D$8+$D$9*$H$23/1000)*EXP(-$D$10*B41/H$23)))*B41/1000,0)*1.025</f>
        <v>1004.4999999999999</v>
      </c>
    </row>
    <row r="42" spans="1:8" x14ac:dyDescent="0.25">
      <c r="A42" s="39">
        <v>19</v>
      </c>
      <c r="B42" s="32">
        <f t="shared" si="4"/>
        <v>570</v>
      </c>
      <c r="C42" s="63">
        <f t="shared" si="5"/>
        <v>395.65</v>
      </c>
      <c r="D42" s="95">
        <f t="shared" si="1"/>
        <v>545.83199999999999</v>
      </c>
      <c r="E42" s="95">
        <f t="shared" si="2"/>
        <v>608.44769999999994</v>
      </c>
      <c r="F42" s="104">
        <f>ROUND((50/49.8*($D$6*($F$23/1000)^$D$7*$G$2^($D$8+$D$9*$F$23/1000)*EXP(-$D$10*B42/F$23)))*B42/1000,0)*1.025</f>
        <v>664.19999999999993</v>
      </c>
      <c r="G42" s="104">
        <f>ROUND((50/49.8*($D$6*($G$23/1000)^$D$7*$G$2^($D$8+$D$9*$G$23/1000)*EXP(-$D$10*B42/G$23)))*B42/1000,0)*1.025</f>
        <v>806.67499999999995</v>
      </c>
      <c r="H42" s="60">
        <f>ROUND((50/49.8*($D$6*($H$23/1000)^$D$7*$G$2^($D$8+$D$9*$H$23/1000)*EXP(-$D$10*B42/H$23)))*B42/1000,0)*1.025</f>
        <v>1059.8499999999999</v>
      </c>
    </row>
    <row r="43" spans="1:8" x14ac:dyDescent="0.25">
      <c r="A43" s="39">
        <v>20</v>
      </c>
      <c r="B43" s="32">
        <f t="shared" si="4"/>
        <v>600</v>
      </c>
      <c r="C43" s="63">
        <f t="shared" si="5"/>
        <v>416.15</v>
      </c>
      <c r="D43" s="95">
        <f t="shared" si="1"/>
        <v>574.56000000000006</v>
      </c>
      <c r="E43" s="95">
        <f t="shared" si="2"/>
        <v>640.64069999999992</v>
      </c>
      <c r="F43" s="104">
        <f>ROUND((50/49.8*($D$6*($F$23/1000)^$D$7*$G$2^($D$8+$D$9*$F$23/1000)*EXP(-$D$10*B43/F$23)))*B43/1000,0)*1.025</f>
        <v>699.05</v>
      </c>
      <c r="G43" s="104">
        <f>ROUND((50/49.8*($D$6*($G$23/1000)^$D$7*$G$2^($D$8+$D$9*$G$23/1000)*EXP(-$D$10*B43/G$23)))*B43/1000,0)*1.025</f>
        <v>849.72499999999991</v>
      </c>
      <c r="H43" s="60">
        <f>ROUND((50/49.8*($D$6*($H$23/1000)^$D$7*$G$2^($D$8+$D$9*$H$23/1000)*EXP(-$D$10*B43/H$23)))*B43/1000,0)*1.025</f>
        <v>1115.1999999999998</v>
      </c>
    </row>
    <row r="44" spans="1:8" x14ac:dyDescent="0.25">
      <c r="A44" s="39">
        <v>21</v>
      </c>
      <c r="B44" s="32">
        <f t="shared" si="4"/>
        <v>630</v>
      </c>
      <c r="C44" s="63">
        <f t="shared" si="5"/>
        <v>436.65</v>
      </c>
      <c r="D44" s="95">
        <f t="shared" si="1"/>
        <v>603.28800000000001</v>
      </c>
      <c r="E44" s="95">
        <f t="shared" si="2"/>
        <v>671.76059999999995</v>
      </c>
      <c r="F44" s="104">
        <f>ROUND((50/49.8*($D$6*($F$23/1000)^$D$7*$G$2^($D$8+$D$9*$F$23/1000)*EXP(-$D$10*B44/F$23)))*B44/1000,0)*1.025</f>
        <v>734.92499999999995</v>
      </c>
      <c r="G44" s="104">
        <f>ROUND((50/49.8*($D$6*($G$23/1000)^$D$7*$G$2^($D$8+$D$9*$G$23/1000)*EXP(-$D$10*B44/G$23)))*B44/1000,0)*1.025</f>
        <v>891.74999999999989</v>
      </c>
      <c r="H44" s="60">
        <f>ROUND((50/49.8*($D$6*($H$23/1000)^$D$7*$G$2^($D$8+$D$9*$H$23/1000)*EXP(-$D$10*B44/H$23)))*B44/1000,0)*1.025</f>
        <v>1171.5749999999998</v>
      </c>
    </row>
    <row r="45" spans="1:8" x14ac:dyDescent="0.25">
      <c r="A45" s="39">
        <v>22</v>
      </c>
      <c r="B45" s="32">
        <f t="shared" si="4"/>
        <v>660</v>
      </c>
      <c r="C45" s="63">
        <f t="shared" si="5"/>
        <v>458.17499999999995</v>
      </c>
      <c r="D45" s="95">
        <f t="shared" si="1"/>
        <v>632.01600000000008</v>
      </c>
      <c r="E45" s="95">
        <f t="shared" si="2"/>
        <v>703.95359999999994</v>
      </c>
      <c r="F45" s="104">
        <f>ROUND((50/49.8*($D$6*($F$23/1000)^$D$7*$G$2^($D$8+$D$9*$F$23/1000)*EXP(-$D$10*B45/F$23)))*B45/1000,0)*1.025</f>
        <v>769.77499999999998</v>
      </c>
      <c r="G45" s="104">
        <f>ROUND((50/49.8*($D$6*($G$23/1000)^$D$7*$G$2^($D$8+$D$9*$G$23/1000)*EXP(-$D$10*B45/G$23)))*B45/1000,0)*1.025</f>
        <v>934.8</v>
      </c>
      <c r="H45" s="60">
        <f>ROUND((50/49.8*($D$6*($H$23/1000)^$D$7*$G$2^($D$8+$D$9*$H$23/1000)*EXP(-$D$10*B45/H$23)))*B45/1000,0)*1.025</f>
        <v>1226.925</v>
      </c>
    </row>
    <row r="46" spans="1:8" x14ac:dyDescent="0.25">
      <c r="A46" s="39">
        <v>23</v>
      </c>
      <c r="B46" s="32">
        <f t="shared" si="4"/>
        <v>690</v>
      </c>
      <c r="C46" s="63">
        <f t="shared" si="5"/>
        <v>478.67499999999995</v>
      </c>
      <c r="D46" s="95">
        <f t="shared" si="1"/>
        <v>660.74400000000003</v>
      </c>
      <c r="E46" s="95">
        <f t="shared" si="2"/>
        <v>736.14659999999992</v>
      </c>
      <c r="F46" s="104">
        <f>ROUND((50/49.8*($D$6*($F$23/1000)^$D$7*$G$2^($D$8+$D$9*$F$23/1000)*EXP(-$D$10*B46/F$23)))*B46/1000,0)*1.025</f>
        <v>804.62499999999989</v>
      </c>
      <c r="G46" s="104">
        <f>ROUND((50/49.8*($D$6*($G$23/1000)^$D$7*$G$2^($D$8+$D$9*$G$23/1000)*EXP(-$D$10*B46/G$23)))*B46/1000,0)*1.025</f>
        <v>976.82499999999993</v>
      </c>
      <c r="H46" s="60">
        <f>ROUND((50/49.8*($D$6*($H$23/1000)^$D$7*$G$2^($D$8+$D$9*$H$23/1000)*EXP(-$D$10*B46/H$23)))*B46/1000,0)*1.025</f>
        <v>1283.3</v>
      </c>
    </row>
    <row r="47" spans="1:8" x14ac:dyDescent="0.25">
      <c r="A47" s="39">
        <v>24</v>
      </c>
      <c r="B47" s="32">
        <f t="shared" si="4"/>
        <v>720</v>
      </c>
      <c r="C47" s="63">
        <f t="shared" si="5"/>
        <v>499.17499999999995</v>
      </c>
      <c r="D47" s="95">
        <f t="shared" si="1"/>
        <v>689.47199999999998</v>
      </c>
      <c r="E47" s="95">
        <f t="shared" si="2"/>
        <v>768.3395999999999</v>
      </c>
      <c r="F47" s="104">
        <f>ROUND((50/49.8*($D$6*($F$23/1000)^$D$7*$G$2^($D$8+$D$9*$F$23/1000)*EXP(-$D$10*B47/F$23)))*B47/1000,0)*1.025</f>
        <v>839.47499999999991</v>
      </c>
      <c r="G47" s="104">
        <f>ROUND((50/49.8*($D$6*($G$23/1000)^$D$7*$G$2^($D$8+$D$9*$G$23/1000)*EXP(-$D$10*B47/G$23)))*B47/1000,0)*1.025</f>
        <v>1019.8749999999999</v>
      </c>
      <c r="H47" s="60">
        <f>ROUND((50/49.8*($D$6*($H$23/1000)^$D$7*$G$2^($D$8+$D$9*$H$23/1000)*EXP(-$D$10*B47/H$23)))*B47/1000,0)*1.025</f>
        <v>1338.6499999999999</v>
      </c>
    </row>
    <row r="48" spans="1:8" x14ac:dyDescent="0.25">
      <c r="A48" s="39">
        <v>25</v>
      </c>
      <c r="B48" s="32">
        <f t="shared" si="4"/>
        <v>750</v>
      </c>
      <c r="C48" s="63">
        <f t="shared" si="5"/>
        <v>520.69999999999993</v>
      </c>
      <c r="D48" s="95">
        <f t="shared" si="1"/>
        <v>718.2</v>
      </c>
      <c r="E48" s="95">
        <f t="shared" si="2"/>
        <v>800.5326</v>
      </c>
      <c r="F48" s="104">
        <f>ROUND((50/49.8*($D$6*($F$23/1000)^$D$7*$G$2^($D$8+$D$9*$F$23/1000)*EXP(-$D$10*B48/F$23)))*B48/1000,0)*1.025</f>
        <v>874.32499999999993</v>
      </c>
      <c r="G48" s="104">
        <f>ROUND((50/49.8*($D$6*($G$23/1000)^$D$7*$G$2^($D$8+$D$9*$G$23/1000)*EXP(-$D$10*B48/G$23)))*B48/1000,0)*1.025</f>
        <v>1061.8999999999999</v>
      </c>
      <c r="H48" s="60">
        <f>ROUND((50/49.8*($D$6*($H$23/1000)^$D$7*$G$2^($D$8+$D$9*$H$23/1000)*EXP(-$D$10*B48/H$23)))*B48/1000,0)*1.025</f>
        <v>1395.0249999999999</v>
      </c>
    </row>
    <row r="49" spans="1:8" x14ac:dyDescent="0.25">
      <c r="A49" s="39">
        <v>26</v>
      </c>
      <c r="B49" s="32">
        <f t="shared" si="4"/>
        <v>780</v>
      </c>
      <c r="C49" s="63">
        <f t="shared" si="5"/>
        <v>541.19999999999993</v>
      </c>
      <c r="D49" s="95">
        <f t="shared" si="1"/>
        <v>746.928</v>
      </c>
      <c r="E49" s="95">
        <f t="shared" si="2"/>
        <v>831.65249999999992</v>
      </c>
      <c r="F49" s="104">
        <f>ROUND((50/49.8*($D$6*($F$23/1000)^$D$7*$G$2^($D$8+$D$9*$F$23/1000)*EXP(-$D$10*B49/F$23)))*B49/1000,0)*1.025</f>
        <v>909.17499999999995</v>
      </c>
      <c r="G49" s="104">
        <f>ROUND((50/49.8*($D$6*($G$23/1000)^$D$7*$G$2^($D$8+$D$9*$G$23/1000)*EXP(-$D$10*B49/G$23)))*B49/1000,0)*1.025</f>
        <v>1104.9499999999998</v>
      </c>
      <c r="H49" s="60">
        <f>ROUND((50/49.8*($D$6*($H$23/1000)^$D$7*$G$2^($D$8+$D$9*$H$23/1000)*EXP(-$D$10*B49/H$23)))*B49/1000,0)*1.025</f>
        <v>1450.3749999999998</v>
      </c>
    </row>
    <row r="50" spans="1:8" x14ac:dyDescent="0.25">
      <c r="A50" s="39">
        <v>27</v>
      </c>
      <c r="B50" s="32">
        <f t="shared" si="4"/>
        <v>810</v>
      </c>
      <c r="C50" s="63">
        <f t="shared" si="5"/>
        <v>561.69999999999993</v>
      </c>
      <c r="D50" s="95">
        <f t="shared" si="1"/>
        <v>775.65600000000006</v>
      </c>
      <c r="E50" s="95">
        <f t="shared" si="2"/>
        <v>863.8454999999999</v>
      </c>
      <c r="F50" s="104">
        <f>ROUND((50/49.8*($D$6*($F$23/1000)^$D$7*$G$2^($D$8+$D$9*$F$23/1000)*EXP(-$D$10*B50/F$23)))*B50/1000,0)*1.025</f>
        <v>944.02499999999986</v>
      </c>
      <c r="G50" s="104">
        <f>ROUND((50/49.8*($D$6*($G$23/1000)^$D$7*$G$2^($D$8+$D$9*$G$23/1000)*EXP(-$D$10*B50/G$23)))*B50/1000,0)*1.025</f>
        <v>1146.9749999999999</v>
      </c>
      <c r="H50" s="60">
        <f>ROUND((50/49.8*($D$6*($H$23/1000)^$D$7*$G$2^($D$8+$D$9*$H$23/1000)*EXP(-$D$10*B50/H$23)))*B50/1000,0)*1.025</f>
        <v>1505.7249999999999</v>
      </c>
    </row>
    <row r="51" spans="1:8" x14ac:dyDescent="0.25">
      <c r="A51" s="39">
        <v>28</v>
      </c>
      <c r="B51" s="32">
        <f t="shared" si="4"/>
        <v>840</v>
      </c>
      <c r="C51" s="63">
        <f t="shared" si="5"/>
        <v>582.19999999999993</v>
      </c>
      <c r="D51" s="95">
        <f t="shared" si="1"/>
        <v>804.38400000000001</v>
      </c>
      <c r="E51" s="95">
        <f t="shared" si="2"/>
        <v>896.0385</v>
      </c>
      <c r="F51" s="104">
        <f>ROUND((50/49.8*($D$6*($F$23/1000)^$D$7*$G$2^($D$8+$D$9*$F$23/1000)*EXP(-$D$10*B51/F$23)))*B51/1000,0)*1.025</f>
        <v>978.87499999999989</v>
      </c>
      <c r="G51" s="104">
        <f>ROUND((50/49.8*($D$6*($G$23/1000)^$D$7*$G$2^($D$8+$D$9*$G$23/1000)*EXP(-$D$10*B51/G$23)))*B51/1000,0)*1.025</f>
        <v>1190.0249999999999</v>
      </c>
      <c r="H51" s="60">
        <f>ROUND((50/49.8*($D$6*($H$23/1000)^$D$7*$G$2^($D$8+$D$9*$H$23/1000)*EXP(-$D$10*B51/H$23)))*B51/1000,0)*1.025</f>
        <v>1562.1</v>
      </c>
    </row>
    <row r="52" spans="1:8" x14ac:dyDescent="0.25">
      <c r="A52" s="39">
        <v>29</v>
      </c>
      <c r="B52" s="32">
        <f t="shared" si="4"/>
        <v>870</v>
      </c>
      <c r="C52" s="63">
        <f t="shared" si="5"/>
        <v>603.72499999999991</v>
      </c>
      <c r="D52" s="95">
        <f t="shared" si="1"/>
        <v>833.11200000000008</v>
      </c>
      <c r="E52" s="95">
        <f t="shared" si="2"/>
        <v>928.23149999999998</v>
      </c>
      <c r="F52" s="104">
        <f>ROUND((50/49.8*($D$6*($F$23/1000)^$D$7*$G$2^($D$8+$D$9*$F$23/1000)*EXP(-$D$10*B52/F$23)))*B52/1000,0)*1.025</f>
        <v>1013.7249999999999</v>
      </c>
      <c r="G52" s="104">
        <f>ROUND((50/49.8*($D$6*($G$23/1000)^$D$7*$G$2^($D$8+$D$9*$G$23/1000)*EXP(-$D$10*B52/G$23)))*B52/1000,0)*1.025</f>
        <v>1232.05</v>
      </c>
      <c r="H52" s="60">
        <f>ROUND((50/49.8*($D$6*($H$23/1000)^$D$7*$G$2^($D$8+$D$9*$H$23/1000)*EXP(-$D$10*B52/H$23)))*B52/1000,0)*1.025</f>
        <v>1617.4499999999998</v>
      </c>
    </row>
    <row r="53" spans="1:8" x14ac:dyDescent="0.25">
      <c r="A53" s="39">
        <v>30</v>
      </c>
      <c r="B53" s="32">
        <f t="shared" si="4"/>
        <v>900</v>
      </c>
      <c r="C53" s="63">
        <f t="shared" si="5"/>
        <v>624.22499999999991</v>
      </c>
      <c r="D53" s="95">
        <f t="shared" si="1"/>
        <v>861.84</v>
      </c>
      <c r="E53" s="95">
        <f t="shared" si="2"/>
        <v>960.42449999999997</v>
      </c>
      <c r="F53" s="104">
        <f>ROUND((50/49.8*($D$6*($F$23/1000)^$D$7*$G$2^($D$8+$D$9*$F$23/1000)*EXP(-$D$10*B53/F$23)))*B53/1000,0)*1.025</f>
        <v>1049.5999999999999</v>
      </c>
      <c r="G53" s="104">
        <f>ROUND((50/49.8*($D$6*($G$23/1000)^$D$7*$G$2^($D$8+$D$9*$G$23/1000)*EXP(-$D$10*B53/G$23)))*B53/1000,0)*1.025</f>
        <v>1274.0749999999998</v>
      </c>
      <c r="H53" s="60">
        <f>ROUND((50/49.8*($D$6*($H$23/1000)^$D$7*$G$2^($D$8+$D$9*$H$23/1000)*EXP(-$D$10*B53/H$23)))*B53/1000,0)*1.025</f>
        <v>1673.8249999999998</v>
      </c>
    </row>
    <row r="54" spans="1:8" x14ac:dyDescent="0.25">
      <c r="A54" s="39">
        <v>31</v>
      </c>
      <c r="B54" s="32">
        <f t="shared" si="4"/>
        <v>930</v>
      </c>
      <c r="C54" s="63">
        <f t="shared" si="5"/>
        <v>644.72499999999991</v>
      </c>
      <c r="D54" s="95">
        <f t="shared" si="1"/>
        <v>890.5680000000001</v>
      </c>
      <c r="E54" s="95">
        <f t="shared" si="2"/>
        <v>992.61749999999995</v>
      </c>
      <c r="F54" s="104">
        <f>ROUND((50/49.8*($D$6*($F$23/1000)^$D$7*$G$2^($D$8+$D$9*$F$23/1000)*EXP(-$D$10*B54/F$23)))*B54/1000,0)*1.025</f>
        <v>1084.4499999999998</v>
      </c>
      <c r="G54" s="104">
        <f>ROUND((50/49.8*($D$6*($G$23/1000)^$D$7*$G$2^($D$8+$D$9*$G$23/1000)*EXP(-$D$10*B54/G$23)))*B54/1000,0)*1.025</f>
        <v>1317.1249999999998</v>
      </c>
      <c r="H54" s="60">
        <f>ROUND((50/49.8*($D$6*($H$23/1000)^$D$7*$G$2^($D$8+$D$9*$H$23/1000)*EXP(-$D$10*B54/H$23)))*B54/1000,0)*1.025</f>
        <v>1729.175</v>
      </c>
    </row>
    <row r="55" spans="1:8" x14ac:dyDescent="0.25">
      <c r="A55" s="39">
        <v>32</v>
      </c>
      <c r="B55" s="32">
        <f t="shared" si="4"/>
        <v>960</v>
      </c>
      <c r="C55" s="63">
        <f t="shared" si="5"/>
        <v>666.24999999999989</v>
      </c>
      <c r="D55" s="95">
        <f t="shared" si="1"/>
        <v>918.23200000000008</v>
      </c>
      <c r="E55" s="95">
        <f t="shared" si="2"/>
        <v>1023.7374</v>
      </c>
      <c r="F55" s="104">
        <f>ROUND((50/49.8*($D$6*($F$23/1000)^$D$7*$G$2^($D$8+$D$9*$F$23/1000)*EXP(-$D$10*B55/F$23)))*B55/1000,0)*1.025</f>
        <v>1119.3</v>
      </c>
      <c r="G55" s="104">
        <f>ROUND((50/49.8*($D$6*($G$23/1000)^$D$7*$G$2^($D$8+$D$9*$G$23/1000)*EXP(-$D$10*B55/G$23)))*B55/1000,0)*1.025</f>
        <v>1359.1499999999999</v>
      </c>
      <c r="H55" s="60">
        <f>ROUND((50/49.8*($D$6*($H$23/1000)^$D$7*$G$2^($D$8+$D$9*$H$23/1000)*EXP(-$D$10*B55/H$23)))*B55/1000,0)*1.025</f>
        <v>1784.5249999999999</v>
      </c>
    </row>
    <row r="56" spans="1:8" x14ac:dyDescent="0.25">
      <c r="A56" s="39">
        <v>33</v>
      </c>
      <c r="B56" s="32">
        <f t="shared" si="4"/>
        <v>990</v>
      </c>
      <c r="C56" s="63">
        <f t="shared" si="5"/>
        <v>686.74999999999989</v>
      </c>
      <c r="D56" s="95">
        <f t="shared" ref="D56:D87" si="6">ROUND((50/49.8*($D$6*($D$23/1000)^$D$7*$G$2^($D$8+$D$9*$D$23/1000)*EXP(-$D$10*B56/D$23)))*B56/1000,0)*1.064</f>
        <v>946.96</v>
      </c>
      <c r="E56" s="95">
        <f t="shared" ref="E56:E87" si="7">ROUND((50/49.8*($D$6*($E$23/1000)^$D$7*$G$2^($D$8+$D$9*$E$23/1000)*EXP(-$D$10*B56/E$23)))*B56/1000,0)*1.0731</f>
        <v>1055.9304</v>
      </c>
      <c r="F56" s="104">
        <f>ROUND((50/49.8*($D$6*($F$23/1000)^$D$7*$G$2^($D$8+$D$9*$F$23/1000)*EXP(-$D$10*B56/F$23)))*B56/1000,0)*1.025</f>
        <v>1154.1499999999999</v>
      </c>
      <c r="G56" s="104">
        <f>ROUND((50/49.8*($D$6*($G$23/1000)^$D$7*$G$2^($D$8+$D$9*$G$23/1000)*EXP(-$D$10*B56/G$23)))*B56/1000,0)*1.025</f>
        <v>1402.1999999999998</v>
      </c>
      <c r="H56" s="60">
        <f>ROUND((50/49.8*($D$6*($H$23/1000)^$D$7*$G$2^($D$8+$D$9*$H$23/1000)*EXP(-$D$10*B56/H$23)))*B56/1000,0)*1.025</f>
        <v>1840.8999999999999</v>
      </c>
    </row>
    <row r="57" spans="1:8" x14ac:dyDescent="0.25">
      <c r="A57" s="39">
        <v>34</v>
      </c>
      <c r="B57" s="32">
        <f t="shared" si="4"/>
        <v>1020</v>
      </c>
      <c r="C57" s="63">
        <f t="shared" si="5"/>
        <v>707.24999999999989</v>
      </c>
      <c r="D57" s="95">
        <f t="shared" si="6"/>
        <v>975.6880000000001</v>
      </c>
      <c r="E57" s="95">
        <f t="shared" si="7"/>
        <v>1088.1233999999999</v>
      </c>
      <c r="F57" s="104">
        <f>ROUND((50/49.8*($D$6*($F$23/1000)^$D$7*$G$2^($D$8+$D$9*$F$23/1000)*EXP(-$D$10*B57/F$23)))*B57/1000,0)*1.025</f>
        <v>1189</v>
      </c>
      <c r="G57" s="104">
        <f>ROUND((50/49.8*($D$6*($G$23/1000)^$D$7*$G$2^($D$8+$D$9*$G$23/1000)*EXP(-$D$10*B57/G$23)))*B57/1000,0)*1.025</f>
        <v>1444.2249999999999</v>
      </c>
      <c r="H57" s="60">
        <f>ROUND((50/49.8*($D$6*($H$23/1000)^$D$7*$G$2^($D$8+$D$9*$H$23/1000)*EXP(-$D$10*B57/H$23)))*B57/1000,0)*1.025</f>
        <v>1896.2499999999998</v>
      </c>
    </row>
    <row r="58" spans="1:8" x14ac:dyDescent="0.25">
      <c r="A58" s="39">
        <v>35</v>
      </c>
      <c r="B58" s="32">
        <f t="shared" si="4"/>
        <v>1050</v>
      </c>
      <c r="C58" s="63">
        <f t="shared" si="5"/>
        <v>728.77499999999998</v>
      </c>
      <c r="D58" s="95">
        <f t="shared" si="6"/>
        <v>1004.4160000000001</v>
      </c>
      <c r="E58" s="95">
        <f t="shared" si="7"/>
        <v>1120.3163999999999</v>
      </c>
      <c r="F58" s="104">
        <f>ROUND((50/49.8*($D$6*($F$23/1000)^$D$7*$G$2^($D$8+$D$9*$F$23/1000)*EXP(-$D$10*B58/F$23)))*B58/1000,0)*1.025</f>
        <v>1223.8499999999999</v>
      </c>
      <c r="G58" s="104">
        <f>ROUND((50/49.8*($D$6*($G$23/1000)^$D$7*$G$2^($D$8+$D$9*$G$23/1000)*EXP(-$D$10*B58/G$23)))*B58/1000,0)*1.025</f>
        <v>1487.2749999999999</v>
      </c>
      <c r="H58" s="60">
        <f>ROUND((50/49.8*($D$6*($H$23/1000)^$D$7*$G$2^($D$8+$D$9*$H$23/1000)*EXP(-$D$10*B58/H$23)))*B58/1000,0)*1.025</f>
        <v>1952.6249999999998</v>
      </c>
    </row>
    <row r="59" spans="1:8" x14ac:dyDescent="0.25">
      <c r="A59" s="39">
        <v>36</v>
      </c>
      <c r="B59" s="32">
        <f t="shared" si="4"/>
        <v>1080</v>
      </c>
      <c r="C59" s="63">
        <f t="shared" si="5"/>
        <v>749.27499999999998</v>
      </c>
      <c r="D59" s="95">
        <f t="shared" si="6"/>
        <v>1033.144</v>
      </c>
      <c r="E59" s="95">
        <f t="shared" si="7"/>
        <v>1152.5093999999999</v>
      </c>
      <c r="F59" s="104">
        <f>ROUND((50/49.8*($D$6*($F$23/1000)^$D$7*$G$2^($D$8+$D$9*$F$23/1000)*EXP(-$D$10*B59/F$23)))*B59/1000,0)*1.025</f>
        <v>1258.6999999999998</v>
      </c>
      <c r="G59" s="104">
        <f>ROUND((50/49.8*($D$6*($G$23/1000)^$D$7*$G$2^($D$8+$D$9*$G$23/1000)*EXP(-$D$10*B59/G$23)))*B59/1000,0)*1.025</f>
        <v>1529.3</v>
      </c>
      <c r="H59" s="60">
        <f>ROUND((50/49.8*($D$6*($H$23/1000)^$D$7*$G$2^($D$8+$D$9*$H$23/1000)*EXP(-$D$10*B59/H$23)))*B59/1000,0)*1.025</f>
        <v>2007.9749999999999</v>
      </c>
    </row>
    <row r="60" spans="1:8" x14ac:dyDescent="0.25">
      <c r="A60" s="39">
        <v>37</v>
      </c>
      <c r="B60" s="32">
        <f t="shared" si="4"/>
        <v>1110</v>
      </c>
      <c r="C60" s="63">
        <f t="shared" si="5"/>
        <v>769.77499999999998</v>
      </c>
      <c r="D60" s="95">
        <f t="shared" si="6"/>
        <v>1061.8720000000001</v>
      </c>
      <c r="E60" s="95">
        <f t="shared" si="7"/>
        <v>1184.7023999999999</v>
      </c>
      <c r="F60" s="104">
        <f>ROUND((50/49.8*($D$6*($F$23/1000)^$D$7*$G$2^($D$8+$D$9*$F$23/1000)*EXP(-$D$10*B60/F$23)))*B60/1000,0)*1.025</f>
        <v>1293.55</v>
      </c>
      <c r="G60" s="104">
        <f>ROUND((50/49.8*($D$6*($G$23/1000)^$D$7*$G$2^($D$8+$D$9*$G$23/1000)*EXP(-$D$10*B60/G$23)))*B60/1000,0)*1.025</f>
        <v>1572.35</v>
      </c>
      <c r="H60" s="60">
        <f>ROUND((50/49.8*($D$6*($H$23/1000)^$D$7*$G$2^($D$8+$D$9*$H$23/1000)*EXP(-$D$10*B60/H$23)))*B60/1000,0)*1.025</f>
        <v>2064.35</v>
      </c>
    </row>
    <row r="61" spans="1:8" x14ac:dyDescent="0.25">
      <c r="A61" s="39">
        <v>38</v>
      </c>
      <c r="B61" s="32">
        <f t="shared" si="4"/>
        <v>1140</v>
      </c>
      <c r="C61" s="63">
        <f t="shared" si="5"/>
        <v>790.27499999999998</v>
      </c>
      <c r="D61" s="95">
        <f t="shared" si="6"/>
        <v>1090.6000000000001</v>
      </c>
      <c r="E61" s="95">
        <f t="shared" si="7"/>
        <v>1215.8223</v>
      </c>
      <c r="F61" s="104">
        <f>ROUND((50/49.8*($D$6*($F$23/1000)^$D$7*$G$2^($D$8+$D$9*$F$23/1000)*EXP(-$D$10*B61/F$23)))*B61/1000,0)*1.025</f>
        <v>1329.425</v>
      </c>
      <c r="G61" s="104">
        <f>ROUND((50/49.8*($D$6*($G$23/1000)^$D$7*$G$2^($D$8+$D$9*$G$23/1000)*EXP(-$D$10*B61/G$23)))*B61/1000,0)*1.025</f>
        <v>1614.3749999999998</v>
      </c>
      <c r="H61" s="60">
        <f>ROUND((50/49.8*($D$6*($H$23/1000)^$D$7*$G$2^($D$8+$D$9*$H$23/1000)*EXP(-$D$10*B61/H$23)))*B61/1000,0)*1.025</f>
        <v>2119.6999999999998</v>
      </c>
    </row>
    <row r="62" spans="1:8" x14ac:dyDescent="0.25">
      <c r="A62" s="39">
        <v>39</v>
      </c>
      <c r="B62" s="32">
        <f t="shared" si="4"/>
        <v>1170</v>
      </c>
      <c r="C62" s="63">
        <f t="shared" si="5"/>
        <v>811.8</v>
      </c>
      <c r="D62" s="95">
        <f t="shared" si="6"/>
        <v>1119.328</v>
      </c>
      <c r="E62" s="95">
        <f t="shared" si="7"/>
        <v>1248.0153</v>
      </c>
      <c r="F62" s="104">
        <f>ROUND((50/49.8*($D$6*($F$23/1000)^$D$7*$G$2^($D$8+$D$9*$F$23/1000)*EXP(-$D$10*B62/F$23)))*B62/1000,0)*1.025</f>
        <v>1364.2749999999999</v>
      </c>
      <c r="G62" s="104">
        <f>ROUND((50/49.8*($D$6*($G$23/1000)^$D$7*$G$2^($D$8+$D$9*$G$23/1000)*EXP(-$D$10*B62/G$23)))*B62/1000,0)*1.025</f>
        <v>1656.3999999999999</v>
      </c>
      <c r="H62" s="60">
        <f>ROUND((50/49.8*($D$6*($H$23/1000)^$D$7*$G$2^($D$8+$D$9*$H$23/1000)*EXP(-$D$10*B62/H$23)))*B62/1000,0)*1.025</f>
        <v>2175.0499999999997</v>
      </c>
    </row>
    <row r="63" spans="1:8" x14ac:dyDescent="0.25">
      <c r="A63" s="39">
        <v>40</v>
      </c>
      <c r="B63" s="32">
        <f t="shared" si="4"/>
        <v>1200</v>
      </c>
      <c r="C63" s="63">
        <f t="shared" si="5"/>
        <v>832.3</v>
      </c>
      <c r="D63" s="95">
        <f t="shared" si="6"/>
        <v>1148.056</v>
      </c>
      <c r="E63" s="95">
        <f t="shared" si="7"/>
        <v>1280.2083</v>
      </c>
      <c r="F63" s="104">
        <f>ROUND((50/49.8*($D$6*($F$23/1000)^$D$7*$G$2^($D$8+$D$9*$F$23/1000)*EXP(-$D$10*B63/F$23)))*B63/1000,0)*1.025</f>
        <v>1399.1249999999998</v>
      </c>
      <c r="G63" s="104">
        <f>ROUND((50/49.8*($D$6*($G$23/1000)^$D$7*$G$2^($D$8+$D$9*$G$23/1000)*EXP(-$D$10*B63/G$23)))*B63/1000,0)*1.025</f>
        <v>1699.4499999999998</v>
      </c>
      <c r="H63" s="60">
        <f>ROUND((50/49.8*($D$6*($H$23/1000)^$D$7*$G$2^($D$8+$D$9*$H$23/1000)*EXP(-$D$10*B63/H$23)))*B63/1000,0)*1.025</f>
        <v>2231.4249999999997</v>
      </c>
    </row>
    <row r="64" spans="1:8" x14ac:dyDescent="0.25">
      <c r="A64" s="39">
        <v>41</v>
      </c>
      <c r="B64" s="32">
        <f t="shared" si="4"/>
        <v>1230</v>
      </c>
      <c r="C64" s="63">
        <f t="shared" si="5"/>
        <v>852.8</v>
      </c>
      <c r="D64" s="95">
        <f t="shared" si="6"/>
        <v>1176.7840000000001</v>
      </c>
      <c r="E64" s="95">
        <f t="shared" si="7"/>
        <v>1312.4013</v>
      </c>
      <c r="F64" s="104">
        <f>ROUND((50/49.8*($D$6*($F$23/1000)^$D$7*$G$2^($D$8+$D$9*$F$23/1000)*EXP(-$D$10*B64/F$23)))*B64/1000,0)*1.025</f>
        <v>1433.9749999999999</v>
      </c>
      <c r="G64" s="104">
        <f>ROUND((50/49.8*($D$6*($G$23/1000)^$D$7*$G$2^($D$8+$D$9*$G$23/1000)*EXP(-$D$10*B64/G$23)))*B64/1000,0)*1.025</f>
        <v>1741.4749999999999</v>
      </c>
      <c r="H64" s="60">
        <f>ROUND((50/49.8*($D$6*($H$23/1000)^$D$7*$G$2^($D$8+$D$9*$H$23/1000)*EXP(-$D$10*B64/H$23)))*B64/1000,0)*1.025</f>
        <v>2286.7749999999996</v>
      </c>
    </row>
    <row r="65" spans="1:16" x14ac:dyDescent="0.25">
      <c r="A65" s="39">
        <v>42</v>
      </c>
      <c r="B65" s="32">
        <f t="shared" si="4"/>
        <v>1260</v>
      </c>
      <c r="C65" s="63">
        <f t="shared" si="5"/>
        <v>874.32499999999993</v>
      </c>
      <c r="D65" s="95">
        <f t="shared" si="6"/>
        <v>1205.5120000000002</v>
      </c>
      <c r="E65" s="95">
        <f t="shared" si="7"/>
        <v>1344.5943</v>
      </c>
      <c r="F65" s="104">
        <f>ROUND((50/49.8*($D$6*($F$23/1000)^$D$7*$G$2^($D$8+$D$9*$F$23/1000)*EXP(-$D$10*B65/F$23)))*B65/1000,0)*1.025</f>
        <v>1468.8249999999998</v>
      </c>
      <c r="G65" s="104">
        <f>ROUND((50/49.8*($D$6*($G$23/1000)^$D$7*$G$2^($D$8+$D$9*$G$23/1000)*EXP(-$D$10*B65/G$23)))*B65/1000,0)*1.025</f>
        <v>1784.5249999999999</v>
      </c>
      <c r="H65" s="60">
        <f>ROUND((50/49.8*($D$6*($H$23/1000)^$D$7*$G$2^($D$8+$D$9*$H$23/1000)*EXP(-$D$10*B65/H$23)))*B65/1000,0)*1.025</f>
        <v>2343.1499999999996</v>
      </c>
    </row>
    <row r="66" spans="1:16" x14ac:dyDescent="0.25">
      <c r="A66" s="39">
        <v>43</v>
      </c>
      <c r="B66" s="32">
        <f t="shared" si="4"/>
        <v>1290</v>
      </c>
      <c r="C66" s="63">
        <f t="shared" si="5"/>
        <v>894.82499999999993</v>
      </c>
      <c r="D66" s="95">
        <f t="shared" si="6"/>
        <v>1234.24</v>
      </c>
      <c r="E66" s="95">
        <f t="shared" si="7"/>
        <v>1376.7873</v>
      </c>
      <c r="F66" s="104">
        <f>ROUND((50/49.8*($D$6*($F$23/1000)^$D$7*$G$2^($D$8+$D$9*$F$23/1000)*EXP(-$D$10*B66/F$23)))*B66/1000,0)*1.025</f>
        <v>1503.675</v>
      </c>
      <c r="G66" s="104">
        <f>ROUND((50/49.8*($D$6*($G$23/1000)^$D$7*$G$2^($D$8+$D$9*$G$23/1000)*EXP(-$D$10*B66/G$23)))*B66/1000,0)*1.025</f>
        <v>1826.55</v>
      </c>
      <c r="H66" s="60">
        <f>ROUND((50/49.8*($D$6*($H$23/1000)^$D$7*$G$2^($D$8+$D$9*$H$23/1000)*EXP(-$D$10*B66/H$23)))*B66/1000,0)*1.025</f>
        <v>2398.5</v>
      </c>
    </row>
    <row r="67" spans="1:16" x14ac:dyDescent="0.25">
      <c r="A67" s="39">
        <v>44</v>
      </c>
      <c r="B67" s="32">
        <f t="shared" si="4"/>
        <v>1320</v>
      </c>
      <c r="C67" s="63">
        <f t="shared" si="5"/>
        <v>915.32499999999993</v>
      </c>
      <c r="D67" s="95">
        <f t="shared" si="6"/>
        <v>1262.9680000000001</v>
      </c>
      <c r="E67" s="95">
        <f t="shared" si="7"/>
        <v>1407.9071999999999</v>
      </c>
      <c r="F67" s="104">
        <f>ROUND((50/49.8*($D$6*($F$23/1000)^$D$7*$G$2^($D$8+$D$9*$F$23/1000)*EXP(-$D$10*B67/F$23)))*B67/1000,0)*1.025</f>
        <v>1538.5249999999999</v>
      </c>
      <c r="G67" s="104">
        <f>ROUND((50/49.8*($D$6*($G$23/1000)^$D$7*$G$2^($D$8+$D$9*$G$23/1000)*EXP(-$D$10*B67/G$23)))*B67/1000,0)*1.025</f>
        <v>1869.6</v>
      </c>
      <c r="H67" s="60">
        <f>ROUND((50/49.8*($D$6*($H$23/1000)^$D$7*$G$2^($D$8+$D$9*$H$23/1000)*EXP(-$D$10*B67/H$23)))*B67/1000,0)*1.025</f>
        <v>2454.875</v>
      </c>
    </row>
    <row r="68" spans="1:16" x14ac:dyDescent="0.25">
      <c r="A68" s="39">
        <v>45</v>
      </c>
      <c r="B68" s="32">
        <f t="shared" si="4"/>
        <v>1350</v>
      </c>
      <c r="C68" s="63">
        <f t="shared" si="5"/>
        <v>936.84999999999991</v>
      </c>
      <c r="D68" s="95">
        <f t="shared" si="6"/>
        <v>1291.6960000000001</v>
      </c>
      <c r="E68" s="95">
        <f t="shared" si="7"/>
        <v>1440.1001999999999</v>
      </c>
      <c r="F68" s="104">
        <f>ROUND((50/49.8*($D$6*($F$23/1000)^$D$7*$G$2^($D$8+$D$9*$F$23/1000)*EXP(-$D$10*B68/F$23)))*B68/1000,0)*1.025</f>
        <v>1573.3749999999998</v>
      </c>
      <c r="G68" s="104">
        <f>ROUND((50/49.8*($D$6*($G$23/1000)^$D$7*$G$2^($D$8+$D$9*$G$23/1000)*EXP(-$D$10*B68/G$23)))*B68/1000,0)*1.025</f>
        <v>1911.6249999999998</v>
      </c>
      <c r="H68" s="60">
        <f>ROUND((50/49.8*($D$6*($H$23/1000)^$D$7*$G$2^($D$8+$D$9*$H$23/1000)*EXP(-$D$10*B68/H$23)))*B68/1000,0)*1.025</f>
        <v>2510.2249999999999</v>
      </c>
    </row>
    <row r="69" spans="1:16" x14ac:dyDescent="0.25">
      <c r="A69" s="39">
        <v>46</v>
      </c>
      <c r="B69" s="32">
        <f t="shared" si="4"/>
        <v>1380</v>
      </c>
      <c r="C69" s="63">
        <f t="shared" si="5"/>
        <v>957.34999999999991</v>
      </c>
      <c r="D69" s="95">
        <f t="shared" si="6"/>
        <v>1320.424</v>
      </c>
      <c r="E69" s="95">
        <f t="shared" si="7"/>
        <v>1472.2931999999998</v>
      </c>
      <c r="F69" s="104">
        <f>ROUND((50/49.8*($D$6*($F$23/1000)^$D$7*$G$2^($D$8+$D$9*$F$23/1000)*EXP(-$D$10*B69/F$23)))*B69/1000,0)*1.025</f>
        <v>1609.2499999999998</v>
      </c>
      <c r="G69" s="104">
        <f>ROUND((50/49.8*($D$6*($G$23/1000)^$D$7*$G$2^($D$8+$D$9*$G$23/1000)*EXP(-$D$10*B69/G$23)))*B69/1000,0)*1.025</f>
        <v>1954.6749999999997</v>
      </c>
      <c r="H69" s="60">
        <f>ROUND((50/49.8*($D$6*($H$23/1000)^$D$7*$G$2^($D$8+$D$9*$H$23/1000)*EXP(-$D$10*B69/H$23)))*B69/1000,0)*1.025</f>
        <v>2565.5749999999998</v>
      </c>
    </row>
    <row r="70" spans="1:16" x14ac:dyDescent="0.25">
      <c r="A70" s="39">
        <v>47</v>
      </c>
      <c r="B70" s="32">
        <f t="shared" si="4"/>
        <v>1410</v>
      </c>
      <c r="C70" s="63">
        <f t="shared" si="5"/>
        <v>977.84999999999991</v>
      </c>
      <c r="D70" s="95">
        <f t="shared" si="6"/>
        <v>1349.152</v>
      </c>
      <c r="E70" s="95">
        <f t="shared" si="7"/>
        <v>1504.4861999999998</v>
      </c>
      <c r="F70" s="104">
        <f>ROUND((50/49.8*($D$6*($F$23/1000)^$D$7*$G$2^($D$8+$D$9*$F$23/1000)*EXP(-$D$10*B70/F$23)))*B70/1000,0)*1.025</f>
        <v>1644.1</v>
      </c>
      <c r="G70" s="104">
        <f>ROUND((50/49.8*($D$6*($G$23/1000)^$D$7*$G$2^($D$8+$D$9*$G$23/1000)*EXP(-$D$10*B70/G$23)))*B70/1000,0)*1.025</f>
        <v>1996.6999999999998</v>
      </c>
      <c r="H70" s="60">
        <f>ROUND((50/49.8*($D$6*($H$23/1000)^$D$7*$G$2^($D$8+$D$9*$H$23/1000)*EXP(-$D$10*B70/H$23)))*B70/1000,0)*1.025</f>
        <v>2621.95</v>
      </c>
    </row>
    <row r="71" spans="1:16" x14ac:dyDescent="0.25">
      <c r="A71" s="39">
        <v>48</v>
      </c>
      <c r="B71" s="32">
        <f t="shared" si="4"/>
        <v>1440</v>
      </c>
      <c r="C71" s="63">
        <f t="shared" si="5"/>
        <v>999.37499999999989</v>
      </c>
      <c r="D71" s="95">
        <f t="shared" si="6"/>
        <v>1377.88</v>
      </c>
      <c r="E71" s="95">
        <f t="shared" si="7"/>
        <v>1536.6791999999998</v>
      </c>
      <c r="F71" s="104">
        <f>ROUND((50/49.8*($D$6*($F$23/1000)^$D$7*$G$2^($D$8+$D$9*$F$23/1000)*EXP(-$D$10*B71/F$23)))*B71/1000,0)*1.025</f>
        <v>1678.9499999999998</v>
      </c>
      <c r="G71" s="104">
        <f>ROUND((50/49.8*($D$6*($G$23/1000)^$D$7*$G$2^($D$8+$D$9*$G$23/1000)*EXP(-$D$10*B71/G$23)))*B71/1000,0)*1.025</f>
        <v>2038.7249999999999</v>
      </c>
      <c r="H71" s="60">
        <f>ROUND((50/49.8*($D$6*($H$23/1000)^$D$7*$G$2^($D$8+$D$9*$H$23/1000)*EXP(-$D$10*B71/H$23)))*B71/1000,0)*1.025</f>
        <v>2677.2999999999997</v>
      </c>
    </row>
    <row r="72" spans="1:16" x14ac:dyDescent="0.25">
      <c r="A72" s="39">
        <v>49</v>
      </c>
      <c r="B72" s="32">
        <f t="shared" si="4"/>
        <v>1470</v>
      </c>
      <c r="C72" s="63">
        <f t="shared" si="5"/>
        <v>1019.8749999999999</v>
      </c>
      <c r="D72" s="95">
        <f t="shared" si="6"/>
        <v>1406.6080000000002</v>
      </c>
      <c r="E72" s="95">
        <f t="shared" si="7"/>
        <v>1568.8722</v>
      </c>
      <c r="F72" s="104">
        <f>ROUND((50/49.8*($D$6*($F$23/1000)^$D$7*$G$2^($D$8+$D$9*$F$23/1000)*EXP(-$D$10*B72/F$23)))*B72/1000,0)*1.025</f>
        <v>1713.8</v>
      </c>
      <c r="G72" s="104">
        <f>ROUND((50/49.8*($D$6*($G$23/1000)^$D$7*$G$2^($D$8+$D$9*$G$23/1000)*EXP(-$D$10*B72/G$23)))*B72/1000,0)*1.025</f>
        <v>2081.7749999999996</v>
      </c>
      <c r="H72" s="60">
        <f>ROUND((50/49.8*($D$6*($H$23/1000)^$D$7*$G$2^($D$8+$D$9*$H$23/1000)*EXP(-$D$10*B72/H$23)))*B72/1000,0)*1.025</f>
        <v>2733.6749999999997</v>
      </c>
    </row>
    <row r="73" spans="1:16" x14ac:dyDescent="0.25">
      <c r="A73" s="39">
        <v>50</v>
      </c>
      <c r="B73" s="32">
        <f t="shared" si="4"/>
        <v>1500</v>
      </c>
      <c r="C73" s="63">
        <f t="shared" si="5"/>
        <v>1040.375</v>
      </c>
      <c r="D73" s="95">
        <f t="shared" si="6"/>
        <v>1435.336</v>
      </c>
      <c r="E73" s="95">
        <f t="shared" si="7"/>
        <v>1599.9920999999999</v>
      </c>
      <c r="F73" s="104">
        <f>ROUND((50/49.8*($D$6*($F$23/1000)^$D$7*$G$2^($D$8+$D$9*$F$23/1000)*EXP(-$D$10*B73/F$23)))*B73/1000,0)*1.025</f>
        <v>1748.6499999999999</v>
      </c>
      <c r="G73" s="104">
        <f>ROUND((50/49.8*($D$6*($G$23/1000)^$D$7*$G$2^($D$8+$D$9*$G$23/1000)*EXP(-$D$10*B73/G$23)))*B73/1000,0)*1.025</f>
        <v>2123.7999999999997</v>
      </c>
      <c r="H73" s="60">
        <f>ROUND((50/49.8*($D$6*($H$23/1000)^$D$7*$G$2^($D$8+$D$9*$H$23/1000)*EXP(-$D$10*B73/H$23)))*B73/1000,0)*1.025</f>
        <v>2789.0249999999996</v>
      </c>
    </row>
    <row r="74" spans="1:16" x14ac:dyDescent="0.25">
      <c r="A74" s="39">
        <v>51</v>
      </c>
      <c r="B74" s="32">
        <f t="shared" si="4"/>
        <v>1530</v>
      </c>
      <c r="C74" s="63">
        <f t="shared" si="5"/>
        <v>1060.875</v>
      </c>
      <c r="D74" s="95">
        <f t="shared" si="6"/>
        <v>1464.0640000000001</v>
      </c>
      <c r="E74" s="95">
        <f t="shared" si="7"/>
        <v>1632.1850999999999</v>
      </c>
      <c r="F74" s="104">
        <f>ROUND((50/49.8*($D$6*($F$23/1000)^$D$7*$G$2^($D$8+$D$9*$F$23/1000)*EXP(-$D$10*B74/F$23)))*B74/1000,0)*1.025</f>
        <v>1783.4999999999998</v>
      </c>
      <c r="G74" s="104">
        <f>ROUND((50/49.8*($D$6*($G$23/1000)^$D$7*$G$2^($D$8+$D$9*$G$23/1000)*EXP(-$D$10*B74/G$23)))*B74/1000,0)*1.025</f>
        <v>2166.85</v>
      </c>
      <c r="H74" s="60">
        <f>ROUND((50/49.8*($D$6*($H$23/1000)^$D$7*$G$2^($D$8+$D$9*$H$23/1000)*EXP(-$D$10*B74/H$23)))*B74/1000,0)*1.025</f>
        <v>2844.3749999999995</v>
      </c>
      <c r="I74" s="2"/>
      <c r="M74" s="17"/>
      <c r="O74" s="2"/>
      <c r="P74" t="s">
        <v>14</v>
      </c>
    </row>
    <row r="75" spans="1:16" x14ac:dyDescent="0.25">
      <c r="A75" s="39">
        <v>52</v>
      </c>
      <c r="B75" s="32">
        <f t="shared" si="4"/>
        <v>1560</v>
      </c>
      <c r="C75" s="63">
        <f t="shared" si="5"/>
        <v>1082.3999999999999</v>
      </c>
      <c r="D75" s="95">
        <f t="shared" si="6"/>
        <v>1492.7920000000001</v>
      </c>
      <c r="E75" s="95">
        <f t="shared" si="7"/>
        <v>1664.3780999999999</v>
      </c>
      <c r="F75" s="104">
        <f>ROUND((50/49.8*($D$6*($F$23/1000)^$D$7*$G$2^($D$8+$D$9*$F$23/1000)*EXP(-$D$10*B75/F$23)))*B75/1000,0)*1.025</f>
        <v>1818.35</v>
      </c>
      <c r="G75" s="104">
        <f>ROUND((50/49.8*($D$6*($G$23/1000)^$D$7*$G$2^($D$8+$D$9*$G$23/1000)*EXP(-$D$10*B75/G$23)))*B75/1000,0)*1.025</f>
        <v>2208.875</v>
      </c>
      <c r="H75" s="60">
        <f>ROUND((50/49.8*($D$6*($H$23/1000)^$D$7*$G$2^($D$8+$D$9*$H$23/1000)*EXP(-$D$10*B75/H$23)))*B75/1000,0)*1.025</f>
        <v>2900.7499999999995</v>
      </c>
      <c r="I75" s="2"/>
      <c r="M75" s="17"/>
    </row>
    <row r="76" spans="1:16" x14ac:dyDescent="0.25">
      <c r="A76" s="39">
        <v>53</v>
      </c>
      <c r="B76" s="32">
        <f t="shared" si="4"/>
        <v>1590</v>
      </c>
      <c r="C76" s="63">
        <f t="shared" si="5"/>
        <v>1102.8999999999999</v>
      </c>
      <c r="D76" s="95">
        <f t="shared" si="6"/>
        <v>1521.52</v>
      </c>
      <c r="E76" s="95">
        <f t="shared" si="7"/>
        <v>1696.5710999999999</v>
      </c>
      <c r="F76" s="104">
        <f>ROUND((50/49.8*($D$6*($F$23/1000)^$D$7*$G$2^($D$8+$D$9*$F$23/1000)*EXP(-$D$10*B76/F$23)))*B76/1000,0)*1.025</f>
        <v>1853.1999999999998</v>
      </c>
      <c r="G76" s="104">
        <f>ROUND((50/49.8*($D$6*($G$23/1000)^$D$7*$G$2^($D$8+$D$9*$G$23/1000)*EXP(-$D$10*B76/G$23)))*B76/1000,0)*1.025</f>
        <v>2251.9249999999997</v>
      </c>
      <c r="H76" s="60">
        <f>ROUND((50/49.8*($D$6*($H$23/1000)^$D$7*$G$2^($D$8+$D$9*$H$23/1000)*EXP(-$D$10*B76/H$23)))*B76/1000,0)*1.025</f>
        <v>2956.1</v>
      </c>
      <c r="I76" s="2"/>
      <c r="M76" s="17"/>
    </row>
    <row r="77" spans="1:16" x14ac:dyDescent="0.25">
      <c r="A77" s="39">
        <v>54</v>
      </c>
      <c r="B77" s="32">
        <f t="shared" si="4"/>
        <v>1620</v>
      </c>
      <c r="C77" s="63">
        <f t="shared" si="5"/>
        <v>1123.3999999999999</v>
      </c>
      <c r="D77" s="95">
        <f t="shared" si="6"/>
        <v>1550.248</v>
      </c>
      <c r="E77" s="95">
        <f t="shared" si="7"/>
        <v>1728.7640999999999</v>
      </c>
      <c r="F77" s="104">
        <f>ROUND((50/49.8*($D$6*($F$23/1000)^$D$7*$G$2^($D$8+$D$9*$F$23/1000)*EXP(-$D$10*B77/F$23)))*B77/1000,0)*1.025</f>
        <v>1888.0499999999997</v>
      </c>
      <c r="G77" s="104">
        <f>ROUND((50/49.8*($D$6*($G$23/1000)^$D$7*$G$2^($D$8+$D$9*$G$23/1000)*EXP(-$D$10*B77/G$23)))*B77/1000,0)*1.025</f>
        <v>2293.9499999999998</v>
      </c>
      <c r="H77" s="60">
        <f>ROUND((50/49.8*($D$6*($H$23/1000)^$D$7*$G$2^($D$8+$D$9*$H$23/1000)*EXP(-$D$10*B77/H$23)))*B77/1000,0)*1.025</f>
        <v>3012.4749999999999</v>
      </c>
      <c r="I77" s="2"/>
      <c r="M77" s="17"/>
    </row>
    <row r="78" spans="1:16" x14ac:dyDescent="0.25">
      <c r="A78" s="39">
        <v>55</v>
      </c>
      <c r="B78" s="32">
        <f t="shared" si="4"/>
        <v>1650</v>
      </c>
      <c r="C78" s="63">
        <f t="shared" si="5"/>
        <v>1144.925</v>
      </c>
      <c r="D78" s="95">
        <f t="shared" si="6"/>
        <v>1578.9760000000001</v>
      </c>
      <c r="E78" s="95">
        <f t="shared" si="7"/>
        <v>1759.884</v>
      </c>
      <c r="F78" s="104">
        <f>ROUND((50/49.8*($D$6*($F$23/1000)^$D$7*$G$2^($D$8+$D$9*$F$23/1000)*EXP(-$D$10*B78/F$23)))*B78/1000,0)*1.025</f>
        <v>1923.9249999999997</v>
      </c>
      <c r="G78" s="104">
        <f>ROUND((50/49.8*($D$6*($G$23/1000)^$D$7*$G$2^($D$8+$D$9*$G$23/1000)*EXP(-$D$10*B78/G$23)))*B78/1000,0)*1.025</f>
        <v>2337</v>
      </c>
      <c r="H78" s="60">
        <f>ROUND((50/49.8*($D$6*($H$23/1000)^$D$7*$G$2^($D$8+$D$9*$H$23/1000)*EXP(-$D$10*B78/H$23)))*B78/1000,0)*1.025</f>
        <v>3067.8249999999998</v>
      </c>
      <c r="I78" s="2"/>
      <c r="M78" s="17"/>
    </row>
    <row r="79" spans="1:16" x14ac:dyDescent="0.25">
      <c r="A79" s="39">
        <v>56</v>
      </c>
      <c r="B79" s="32">
        <f t="shared" si="4"/>
        <v>1680</v>
      </c>
      <c r="C79" s="63">
        <f t="shared" si="5"/>
        <v>1165.425</v>
      </c>
      <c r="D79" s="95">
        <f t="shared" si="6"/>
        <v>1607.7040000000002</v>
      </c>
      <c r="E79" s="95">
        <f t="shared" si="7"/>
        <v>1792.077</v>
      </c>
      <c r="F79" s="104">
        <f>ROUND((50/49.8*($D$6*($F$23/1000)^$D$7*$G$2^($D$8+$D$9*$F$23/1000)*EXP(-$D$10*B79/F$23)))*B79/1000,0)*1.025</f>
        <v>1958.7749999999999</v>
      </c>
      <c r="G79" s="104">
        <f>ROUND((50/49.8*($D$6*($G$23/1000)^$D$7*$G$2^($D$8+$D$9*$G$23/1000)*EXP(-$D$10*B79/G$23)))*B79/1000,0)*1.025</f>
        <v>2379.0249999999996</v>
      </c>
      <c r="H79" s="60">
        <f>ROUND((50/49.8*($D$6*($H$23/1000)^$D$7*$G$2^($D$8+$D$9*$H$23/1000)*EXP(-$D$10*B79/H$23)))*B79/1000,0)*1.025</f>
        <v>3124.2</v>
      </c>
      <c r="I79" s="2"/>
      <c r="M79" s="17"/>
    </row>
    <row r="80" spans="1:16" x14ac:dyDescent="0.25">
      <c r="A80" s="39">
        <v>57</v>
      </c>
      <c r="B80" s="32">
        <f t="shared" si="4"/>
        <v>1710</v>
      </c>
      <c r="C80" s="63">
        <f t="shared" si="5"/>
        <v>1185.925</v>
      </c>
      <c r="D80" s="95">
        <f t="shared" si="6"/>
        <v>1636.432</v>
      </c>
      <c r="E80" s="95">
        <f t="shared" si="7"/>
        <v>1824.27</v>
      </c>
      <c r="F80" s="104">
        <f>ROUND((50/49.8*($D$6*($F$23/1000)^$D$7*$G$2^($D$8+$D$9*$F$23/1000)*EXP(-$D$10*B80/F$23)))*B80/1000,0)*1.025</f>
        <v>1993.6249999999998</v>
      </c>
      <c r="G80" s="104">
        <f>ROUND((50/49.8*($D$6*($G$23/1000)^$D$7*$G$2^($D$8+$D$9*$G$23/1000)*EXP(-$D$10*B80/G$23)))*B80/1000,0)*1.025</f>
        <v>2421.0499999999997</v>
      </c>
      <c r="H80" s="60">
        <f>ROUND((50/49.8*($D$6*($H$23/1000)^$D$7*$G$2^($D$8+$D$9*$H$23/1000)*EXP(-$D$10*B80/H$23)))*B80/1000,0)*1.025</f>
        <v>3179.5499999999997</v>
      </c>
      <c r="I80" s="2"/>
      <c r="M80" s="17"/>
    </row>
    <row r="81" spans="1:13" x14ac:dyDescent="0.25">
      <c r="A81" s="39">
        <v>58</v>
      </c>
      <c r="B81" s="32">
        <f t="shared" si="4"/>
        <v>1740</v>
      </c>
      <c r="C81" s="63">
        <f t="shared" si="5"/>
        <v>1207.4499999999998</v>
      </c>
      <c r="D81" s="95">
        <f t="shared" si="6"/>
        <v>1665.16</v>
      </c>
      <c r="E81" s="95">
        <f t="shared" si="7"/>
        <v>1856.463</v>
      </c>
      <c r="F81" s="104">
        <f>ROUND((50/49.8*($D$6*($F$23/1000)^$D$7*$G$2^($D$8+$D$9*$F$23/1000)*EXP(-$D$10*B81/F$23)))*B81/1000,0)*1.025</f>
        <v>2028.4749999999999</v>
      </c>
      <c r="G81" s="104">
        <f>ROUND((50/49.8*($D$6*($G$23/1000)^$D$7*$G$2^($D$8+$D$9*$G$23/1000)*EXP(-$D$10*B81/G$23)))*B81/1000,0)*1.025</f>
        <v>2464.1</v>
      </c>
      <c r="H81" s="60">
        <f>ROUND((50/49.8*($D$6*($H$23/1000)^$D$7*$G$2^($D$8+$D$9*$H$23/1000)*EXP(-$D$10*B81/H$23)))*B81/1000,0)*1.025</f>
        <v>3234.8999999999996</v>
      </c>
      <c r="I81" s="2"/>
      <c r="M81" s="17"/>
    </row>
    <row r="82" spans="1:13" x14ac:dyDescent="0.25">
      <c r="A82" s="39">
        <v>59</v>
      </c>
      <c r="B82" s="32">
        <f t="shared" si="4"/>
        <v>1770</v>
      </c>
      <c r="C82" s="63">
        <f t="shared" si="5"/>
        <v>1227.9499999999998</v>
      </c>
      <c r="D82" s="95">
        <f t="shared" si="6"/>
        <v>1693.8880000000001</v>
      </c>
      <c r="E82" s="95">
        <f t="shared" si="7"/>
        <v>1888.6559999999999</v>
      </c>
      <c r="F82" s="104">
        <f>ROUND((50/49.8*($D$6*($F$23/1000)^$D$7*$G$2^($D$8+$D$9*$F$23/1000)*EXP(-$D$10*B82/F$23)))*B82/1000,0)*1.025</f>
        <v>2063.3249999999998</v>
      </c>
      <c r="G82" s="104">
        <f>ROUND((50/49.8*($D$6*($G$23/1000)^$D$7*$G$2^($D$8+$D$9*$G$23/1000)*EXP(-$D$10*B82/G$23)))*B82/1000,0)*1.025</f>
        <v>2506.125</v>
      </c>
      <c r="H82" s="60">
        <f>ROUND((50/49.8*($D$6*($H$23/1000)^$D$7*$G$2^($D$8+$D$9*$H$23/1000)*EXP(-$D$10*B82/H$23)))*B82/1000,0)*1.025</f>
        <v>3291.2749999999996</v>
      </c>
      <c r="I82" s="2"/>
      <c r="M82" s="17"/>
    </row>
    <row r="83" spans="1:13" x14ac:dyDescent="0.25">
      <c r="A83" s="39">
        <v>60</v>
      </c>
      <c r="B83" s="32">
        <f t="shared" si="4"/>
        <v>1800</v>
      </c>
      <c r="C83" s="63">
        <f t="shared" si="5"/>
        <v>1248.4499999999998</v>
      </c>
      <c r="D83" s="95">
        <f t="shared" si="6"/>
        <v>1722.616</v>
      </c>
      <c r="E83" s="95">
        <f t="shared" si="7"/>
        <v>1920.8489999999999</v>
      </c>
      <c r="F83" s="104">
        <f>ROUND((50/49.8*($D$6*($F$23/1000)^$D$7*$G$2^($D$8+$D$9*$F$23/1000)*EXP(-$D$10*B83/F$23)))*B83/1000,0)*1.025</f>
        <v>2098.1749999999997</v>
      </c>
      <c r="G83" s="104">
        <f>ROUND((50/49.8*($D$6*($G$23/1000)^$D$7*$G$2^($D$8+$D$9*$G$23/1000)*EXP(-$D$10*B83/G$23)))*B83/1000,0)*1.025</f>
        <v>2549.1749999999997</v>
      </c>
      <c r="H83" s="60">
        <f>ROUND((50/49.8*($D$6*($H$23/1000)^$D$7*$G$2^($D$8+$D$9*$H$23/1000)*EXP(-$D$10*B83/H$23)))*B83/1000,0)*1.025</f>
        <v>3346.6249999999995</v>
      </c>
      <c r="I83" s="2"/>
      <c r="M83" s="17"/>
    </row>
    <row r="84" spans="1:13" x14ac:dyDescent="0.25">
      <c r="A84" s="39">
        <v>61</v>
      </c>
      <c r="B84" s="32">
        <f t="shared" si="4"/>
        <v>1830</v>
      </c>
      <c r="C84" s="63">
        <f t="shared" si="5"/>
        <v>1268.9499999999998</v>
      </c>
      <c r="D84" s="95">
        <f t="shared" si="6"/>
        <v>1751.3440000000001</v>
      </c>
      <c r="E84" s="95">
        <f t="shared" si="7"/>
        <v>1951.9688999999998</v>
      </c>
      <c r="F84" s="104">
        <f>ROUND((50/49.8*($D$6*($F$23/1000)^$D$7*$G$2^($D$8+$D$9*$F$23/1000)*EXP(-$D$10*B84/F$23)))*B84/1000,0)*1.025</f>
        <v>2133.0249999999996</v>
      </c>
      <c r="G84" s="104">
        <f>ROUND((50/49.8*($D$6*($G$23/1000)^$D$7*$G$2^($D$8+$D$9*$G$23/1000)*EXP(-$D$10*B84/G$23)))*B84/1000,0)*1.025</f>
        <v>2591.1999999999998</v>
      </c>
      <c r="H84" s="60">
        <f>ROUND((50/49.8*($D$6*($H$23/1000)^$D$7*$G$2^($D$8+$D$9*$H$23/1000)*EXP(-$D$10*B84/H$23)))*B84/1000,0)*1.025</f>
        <v>3402.9999999999995</v>
      </c>
      <c r="I84" s="2"/>
      <c r="M84" s="17"/>
    </row>
    <row r="85" spans="1:13" x14ac:dyDescent="0.25">
      <c r="A85" s="39">
        <v>62</v>
      </c>
      <c r="B85" s="32">
        <f t="shared" si="4"/>
        <v>1860</v>
      </c>
      <c r="C85" s="63">
        <f t="shared" si="5"/>
        <v>1290.4749999999999</v>
      </c>
      <c r="D85" s="95">
        <f t="shared" si="6"/>
        <v>1780.0720000000001</v>
      </c>
      <c r="E85" s="95">
        <f t="shared" si="7"/>
        <v>1984.1618999999998</v>
      </c>
      <c r="F85" s="104">
        <f>ROUND((50/49.8*($D$6*($F$23/1000)^$D$7*$G$2^($D$8+$D$9*$F$23/1000)*EXP(-$D$10*B85/F$23)))*B85/1000,0)*1.025</f>
        <v>2167.875</v>
      </c>
      <c r="G85" s="104">
        <f>ROUND((50/49.8*($D$6*($G$23/1000)^$D$7*$G$2^($D$8+$D$9*$G$23/1000)*EXP(-$D$10*B85/G$23)))*B85/1000,0)*1.025</f>
        <v>2634.2499999999995</v>
      </c>
      <c r="H85" s="60">
        <f>ROUND((50/49.8*($D$6*($H$23/1000)^$D$7*$G$2^($D$8+$D$9*$H$23/1000)*EXP(-$D$10*B85/H$23)))*B85/1000,0)*1.025</f>
        <v>3458.35</v>
      </c>
      <c r="I85" s="2"/>
      <c r="M85" s="17"/>
    </row>
    <row r="86" spans="1:13" x14ac:dyDescent="0.25">
      <c r="A86" s="39">
        <v>63</v>
      </c>
      <c r="B86" s="32">
        <f t="shared" si="4"/>
        <v>1890</v>
      </c>
      <c r="C86" s="63">
        <f t="shared" si="5"/>
        <v>1310.9749999999999</v>
      </c>
      <c r="D86" s="95">
        <f t="shared" si="6"/>
        <v>1808.8000000000002</v>
      </c>
      <c r="E86" s="95">
        <f t="shared" si="7"/>
        <v>2016.3548999999998</v>
      </c>
      <c r="F86" s="104">
        <f>ROUND((50/49.8*($D$6*($F$23/1000)^$D$7*$G$2^($D$8+$D$9*$F$23/1000)*EXP(-$D$10*B86/F$23)))*B86/1000,0)*1.025</f>
        <v>2203.75</v>
      </c>
      <c r="G86" s="104">
        <f>ROUND((50/49.8*($D$6*($G$23/1000)^$D$7*$G$2^($D$8+$D$9*$G$23/1000)*EXP(-$D$10*B86/G$23)))*B86/1000,0)*1.025</f>
        <v>2676.2749999999996</v>
      </c>
      <c r="H86" s="60">
        <f>ROUND((50/49.8*($D$6*($H$23/1000)^$D$7*$G$2^($D$8+$D$9*$H$23/1000)*EXP(-$D$10*B86/H$23)))*B86/1000,0)*1.025</f>
        <v>3514.7249999999999</v>
      </c>
      <c r="I86" s="2"/>
      <c r="M86" s="17"/>
    </row>
    <row r="87" spans="1:13" x14ac:dyDescent="0.25">
      <c r="A87" s="39">
        <v>64</v>
      </c>
      <c r="B87" s="32">
        <f t="shared" si="4"/>
        <v>1920</v>
      </c>
      <c r="C87" s="63">
        <f t="shared" si="5"/>
        <v>1331.4749999999999</v>
      </c>
      <c r="D87" s="95">
        <f t="shared" si="6"/>
        <v>1837.528</v>
      </c>
      <c r="E87" s="95">
        <f t="shared" si="7"/>
        <v>2048.5479</v>
      </c>
      <c r="F87" s="104">
        <f>ROUND((50/49.8*($D$6*($F$23/1000)^$D$7*$G$2^($D$8+$D$9*$F$23/1000)*EXP(-$D$10*B87/F$23)))*B87/1000,0)*1.025</f>
        <v>2238.6</v>
      </c>
      <c r="G87" s="104">
        <f>ROUND((50/49.8*($D$6*($G$23/1000)^$D$7*$G$2^($D$8+$D$9*$G$23/1000)*EXP(-$D$10*B87/G$23)))*B87/1000,0)*1.025</f>
        <v>2719.3249999999998</v>
      </c>
      <c r="H87" s="60">
        <f>ROUND((50/49.8*($D$6*($H$23/1000)^$D$7*$G$2^($D$8+$D$9*$H$23/1000)*EXP(-$D$10*B87/H$23)))*B87/1000,0)*1.025</f>
        <v>3570.0749999999998</v>
      </c>
      <c r="I87" s="2"/>
      <c r="M87" s="17"/>
    </row>
    <row r="88" spans="1:13" x14ac:dyDescent="0.25">
      <c r="A88" s="39">
        <v>65</v>
      </c>
      <c r="B88" s="32">
        <f t="shared" si="4"/>
        <v>1950</v>
      </c>
      <c r="C88" s="63">
        <f t="shared" si="5"/>
        <v>1352.9999999999998</v>
      </c>
      <c r="D88" s="95">
        <f t="shared" ref="D88:D123" si="8">ROUND((50/49.8*($D$6*($D$23/1000)^$D$7*$G$2^($D$8+$D$9*$D$23/1000)*EXP(-$D$10*B88/D$23)))*B88/1000,0)*1.064</f>
        <v>1866.2560000000001</v>
      </c>
      <c r="E88" s="95">
        <f t="shared" ref="E88:E123" si="9">ROUND((50/49.8*($D$6*($E$23/1000)^$D$7*$G$2^($D$8+$D$9*$E$23/1000)*EXP(-$D$10*B88/E$23)))*B88/1000,0)*1.0731</f>
        <v>2080.7408999999998</v>
      </c>
      <c r="F88" s="104">
        <f>ROUND((50/49.8*($D$6*($F$23/1000)^$D$7*$G$2^($D$8+$D$9*$F$23/1000)*EXP(-$D$10*B88/F$23)))*B88/1000,0)*1.025</f>
        <v>2273.4499999999998</v>
      </c>
      <c r="G88" s="104">
        <f>ROUND((50/49.8*($D$6*($G$23/1000)^$D$7*$G$2^($D$8+$D$9*$G$23/1000)*EXP(-$D$10*B88/G$23)))*B88/1000,0)*1.025</f>
        <v>2761.35</v>
      </c>
      <c r="H88" s="60">
        <f>ROUND((50/49.8*($D$6*($H$23/1000)^$D$7*$G$2^($D$8+$D$9*$H$23/1000)*EXP(-$D$10*B88/H$23)))*B88/1000,0)*1.025</f>
        <v>3625.4249999999997</v>
      </c>
      <c r="I88" s="2"/>
      <c r="M88" s="17"/>
    </row>
    <row r="89" spans="1:13" x14ac:dyDescent="0.25">
      <c r="A89" s="39">
        <v>66</v>
      </c>
      <c r="B89" s="32">
        <f t="shared" si="4"/>
        <v>1980</v>
      </c>
      <c r="C89" s="63">
        <f t="shared" si="5"/>
        <v>1373.4999999999998</v>
      </c>
      <c r="D89" s="95">
        <f t="shared" si="8"/>
        <v>1894.9840000000002</v>
      </c>
      <c r="E89" s="95">
        <f t="shared" si="9"/>
        <v>2112.9339</v>
      </c>
      <c r="F89" s="104">
        <f>ROUND((50/49.8*($D$6*($F$23/1000)^$D$7*$G$2^($D$8+$D$9*$F$23/1000)*EXP(-$D$10*B89/F$23)))*B89/1000,0)*1.025</f>
        <v>2308.2999999999997</v>
      </c>
      <c r="G89" s="104">
        <f>ROUND((50/49.8*($D$6*($G$23/1000)^$D$7*$G$2^($D$8+$D$9*$G$23/1000)*EXP(-$D$10*B89/G$23)))*B89/1000,0)*1.025</f>
        <v>2804.3999999999996</v>
      </c>
      <c r="H89" s="60">
        <f>ROUND((50/49.8*($D$6*($H$23/1000)^$D$7*$G$2^($D$8+$D$9*$H$23/1000)*EXP(-$D$10*B89/H$23)))*B89/1000,0)*1.025</f>
        <v>3681.7999999999997</v>
      </c>
      <c r="I89" s="2"/>
      <c r="M89" s="17"/>
    </row>
    <row r="90" spans="1:13" x14ac:dyDescent="0.25">
      <c r="A90" s="39">
        <v>67</v>
      </c>
      <c r="B90" s="32">
        <f t="shared" ref="B90" si="10">SUM(A90*30)</f>
        <v>2010</v>
      </c>
      <c r="C90" s="63">
        <f t="shared" ref="C90:C123" si="11">ROUND((50/49.8*($D$6*($C$23/1000)^$D$7*$G$2^($D$8+$D$9*$C$23/1000)*EXP(-$D$10*B90/C$23)))*B90/1000,0)*1.025</f>
        <v>1393.9999999999998</v>
      </c>
      <c r="D90" s="95">
        <f t="shared" si="8"/>
        <v>1923.712</v>
      </c>
      <c r="E90" s="95">
        <f t="shared" si="9"/>
        <v>2144.0537999999997</v>
      </c>
      <c r="F90" s="104">
        <f>ROUND((50/49.8*($D$6*($F$23/1000)^$D$7*$G$2^($D$8+$D$9*$F$23/1000)*EXP(-$D$10*B90/F$23)))*B90/1000,0)*1.025</f>
        <v>2343.1499999999996</v>
      </c>
      <c r="G90" s="104">
        <f>ROUND((50/49.8*($D$6*($G$23/1000)^$D$7*$G$2^($D$8+$D$9*$G$23/1000)*EXP(-$D$10*B90/G$23)))*B90/1000,0)*1.025</f>
        <v>2846.4249999999997</v>
      </c>
      <c r="H90" s="60">
        <f>ROUND((50/49.8*($D$6*($H$23/1000)^$D$7*$G$2^($D$8+$D$9*$H$23/1000)*EXP(-$D$10*B90/H$23)))*B90/1000,0)*1.025</f>
        <v>3737.1499999999996</v>
      </c>
      <c r="I90" s="2"/>
      <c r="M90" s="17"/>
    </row>
    <row r="91" spans="1:13" x14ac:dyDescent="0.25">
      <c r="A91" s="39">
        <v>68</v>
      </c>
      <c r="B91" s="32">
        <f t="shared" ref="B91:B123" si="12">SUM(A91*30)</f>
        <v>2040</v>
      </c>
      <c r="C91" s="63">
        <f t="shared" si="11"/>
        <v>1415.5249999999999</v>
      </c>
      <c r="D91" s="95">
        <f t="shared" si="8"/>
        <v>1952.44</v>
      </c>
      <c r="E91" s="95">
        <f t="shared" si="9"/>
        <v>2176.2467999999999</v>
      </c>
      <c r="F91" s="104">
        <f>ROUND((50/49.8*($D$6*($F$23/1000)^$D$7*$G$2^($D$8+$D$9*$F$23/1000)*EXP(-$D$10*B91/F$23)))*B91/1000,0)*1.025</f>
        <v>2378</v>
      </c>
      <c r="G91" s="104">
        <f>ROUND((50/49.8*($D$6*($G$23/1000)^$D$7*$G$2^($D$8+$D$9*$G$23/1000)*EXP(-$D$10*B91/G$23)))*B91/1000,0)*1.025</f>
        <v>2888.45</v>
      </c>
      <c r="H91" s="60">
        <f>ROUND((50/49.8*($D$6*($H$23/1000)^$D$7*$G$2^($D$8+$D$9*$H$23/1000)*EXP(-$D$10*B91/H$23)))*B91/1000,0)*1.025</f>
        <v>3793.5249999999996</v>
      </c>
      <c r="I91" s="2"/>
      <c r="M91" s="17"/>
    </row>
    <row r="92" spans="1:13" x14ac:dyDescent="0.25">
      <c r="A92" s="39">
        <v>69</v>
      </c>
      <c r="B92" s="32">
        <f t="shared" si="12"/>
        <v>2070</v>
      </c>
      <c r="C92" s="63">
        <f t="shared" si="11"/>
        <v>1436.0249999999999</v>
      </c>
      <c r="D92" s="95">
        <f t="shared" si="8"/>
        <v>1981.1680000000001</v>
      </c>
      <c r="E92" s="95">
        <f t="shared" si="9"/>
        <v>2208.4398000000001</v>
      </c>
      <c r="F92" s="104">
        <f>ROUND((50/49.8*($D$6*($F$23/1000)^$D$7*$G$2^($D$8+$D$9*$F$23/1000)*EXP(-$D$10*B92/F$23)))*B92/1000,0)*1.025</f>
        <v>2412.85</v>
      </c>
      <c r="G92" s="104">
        <f>ROUND((50/49.8*($D$6*($G$23/1000)^$D$7*$G$2^($D$8+$D$9*$G$23/1000)*EXP(-$D$10*B92/G$23)))*B92/1000,0)*1.025</f>
        <v>2931.4999999999995</v>
      </c>
      <c r="H92" s="60">
        <f>ROUND((50/49.8*($D$6*($H$23/1000)^$D$7*$G$2^($D$8+$D$9*$H$23/1000)*EXP(-$D$10*B92/H$23)))*B92/1000,0)*1.025</f>
        <v>3848.8749999999995</v>
      </c>
      <c r="I92" s="2"/>
      <c r="M92" s="17"/>
    </row>
    <row r="93" spans="1:13" x14ac:dyDescent="0.25">
      <c r="A93" s="39">
        <v>70</v>
      </c>
      <c r="B93" s="32">
        <f t="shared" si="12"/>
        <v>2100</v>
      </c>
      <c r="C93" s="63">
        <f t="shared" si="11"/>
        <v>1456.5249999999999</v>
      </c>
      <c r="D93" s="95">
        <f t="shared" si="8"/>
        <v>2009.8960000000002</v>
      </c>
      <c r="E93" s="95">
        <f t="shared" si="9"/>
        <v>2240.6327999999999</v>
      </c>
      <c r="F93" s="104">
        <f>ROUND((50/49.8*($D$6*($F$23/1000)^$D$7*$G$2^($D$8+$D$9*$F$23/1000)*EXP(-$D$10*B93/F$23)))*B93/1000,0)*1.025</f>
        <v>2447.6999999999998</v>
      </c>
      <c r="G93" s="104">
        <f>ROUND((50/49.8*($D$6*($G$23/1000)^$D$7*$G$2^($D$8+$D$9*$G$23/1000)*EXP(-$D$10*B93/G$23)))*B93/1000,0)*1.025</f>
        <v>2973.5249999999996</v>
      </c>
      <c r="H93" s="60">
        <f>ROUND((50/49.8*($D$6*($H$23/1000)^$D$7*$G$2^($D$8+$D$9*$H$23/1000)*EXP(-$D$10*B93/H$23)))*B93/1000,0)*1.025</f>
        <v>3904.2249999999995</v>
      </c>
      <c r="I93" s="2"/>
      <c r="M93" s="17"/>
    </row>
    <row r="94" spans="1:13" x14ac:dyDescent="0.25">
      <c r="A94" s="39">
        <v>71</v>
      </c>
      <c r="B94" s="32">
        <f t="shared" si="12"/>
        <v>2130</v>
      </c>
      <c r="C94" s="63">
        <f t="shared" si="11"/>
        <v>1477.0249999999999</v>
      </c>
      <c r="D94" s="95">
        <f t="shared" si="8"/>
        <v>2038.624</v>
      </c>
      <c r="E94" s="95">
        <f t="shared" si="9"/>
        <v>2272.8258000000001</v>
      </c>
      <c r="F94" s="104">
        <f>ROUND((50/49.8*($D$6*($F$23/1000)^$D$7*$G$2^($D$8+$D$9*$F$23/1000)*EXP(-$D$10*B94/F$23)))*B94/1000,0)*1.025</f>
        <v>2483.5749999999998</v>
      </c>
      <c r="G94" s="104">
        <f>ROUND((50/49.8*($D$6*($G$23/1000)^$D$7*$G$2^($D$8+$D$9*$G$23/1000)*EXP(-$D$10*B94/G$23)))*B94/1000,0)*1.025</f>
        <v>3016.5749999999998</v>
      </c>
      <c r="H94" s="60">
        <f>ROUND((50/49.8*($D$6*($H$23/1000)^$D$7*$G$2^($D$8+$D$9*$H$23/1000)*EXP(-$D$10*B94/H$23)))*B94/1000,0)*1.025</f>
        <v>3960.5999999999995</v>
      </c>
      <c r="I94" s="2"/>
      <c r="M94" s="17"/>
    </row>
    <row r="95" spans="1:13" x14ac:dyDescent="0.25">
      <c r="A95" s="39">
        <v>72</v>
      </c>
      <c r="B95" s="32">
        <f t="shared" si="12"/>
        <v>2160</v>
      </c>
      <c r="C95" s="63">
        <f t="shared" si="11"/>
        <v>1498.55</v>
      </c>
      <c r="D95" s="95">
        <f t="shared" si="8"/>
        <v>2067.3520000000003</v>
      </c>
      <c r="E95" s="95">
        <f t="shared" si="9"/>
        <v>2305.0187999999998</v>
      </c>
      <c r="F95" s="104">
        <f>ROUND((50/49.8*($D$6*($F$23/1000)^$D$7*$G$2^($D$8+$D$9*$F$23/1000)*EXP(-$D$10*B95/F$23)))*B95/1000,0)*1.025</f>
        <v>2518.4249999999997</v>
      </c>
      <c r="G95" s="104">
        <f>ROUND((50/49.8*($D$6*($G$23/1000)^$D$7*$G$2^($D$8+$D$9*$G$23/1000)*EXP(-$D$10*B95/G$23)))*B95/1000,0)*1.025</f>
        <v>3058.6</v>
      </c>
      <c r="H95" s="60">
        <f>ROUND((50/49.8*($D$6*($H$23/1000)^$D$7*$G$2^($D$8+$D$9*$H$23/1000)*EXP(-$D$10*B95/H$23)))*B95/1000,0)*1.025</f>
        <v>4015.95</v>
      </c>
      <c r="I95" s="2"/>
      <c r="M95" s="17"/>
    </row>
    <row r="96" spans="1:13" x14ac:dyDescent="0.25">
      <c r="A96" s="39">
        <v>73</v>
      </c>
      <c r="B96" s="32">
        <f t="shared" si="12"/>
        <v>2190</v>
      </c>
      <c r="C96" s="63">
        <f t="shared" si="11"/>
        <v>1519.05</v>
      </c>
      <c r="D96" s="95">
        <f t="shared" si="8"/>
        <v>2096.08</v>
      </c>
      <c r="E96" s="95">
        <f t="shared" si="9"/>
        <v>2336.1387</v>
      </c>
      <c r="F96" s="104">
        <f>ROUND((50/49.8*($D$6*($F$23/1000)^$D$7*$G$2^($D$8+$D$9*$F$23/1000)*EXP(-$D$10*B96/F$23)))*B96/1000,0)*1.025</f>
        <v>2553.2749999999996</v>
      </c>
      <c r="G96" s="104">
        <f>ROUND((50/49.8*($D$6*($G$23/1000)^$D$7*$G$2^($D$8+$D$9*$G$23/1000)*EXP(-$D$10*B96/G$23)))*B96/1000,0)*1.025</f>
        <v>3101.6499999999996</v>
      </c>
      <c r="H96" s="60">
        <f>ROUND((50/49.8*($D$6*($H$23/1000)^$D$7*$G$2^($D$8+$D$9*$H$23/1000)*EXP(-$D$10*B96/H$23)))*B96/1000,0)*1.025</f>
        <v>4072.3249999999998</v>
      </c>
      <c r="I96" s="2"/>
      <c r="M96" s="17"/>
    </row>
    <row r="97" spans="1:13" x14ac:dyDescent="0.25">
      <c r="A97" s="39">
        <v>74</v>
      </c>
      <c r="B97" s="32">
        <f t="shared" si="12"/>
        <v>2220</v>
      </c>
      <c r="C97" s="63">
        <f t="shared" si="11"/>
        <v>1539.55</v>
      </c>
      <c r="D97" s="95">
        <f t="shared" si="8"/>
        <v>2124.808</v>
      </c>
      <c r="E97" s="95">
        <f t="shared" si="9"/>
        <v>2368.3316999999997</v>
      </c>
      <c r="F97" s="104">
        <f>ROUND((50/49.8*($D$6*($F$23/1000)^$D$7*$G$2^($D$8+$D$9*$F$23/1000)*EXP(-$D$10*B97/F$23)))*B97/1000,0)*1.025</f>
        <v>2588.125</v>
      </c>
      <c r="G97" s="104">
        <f>ROUND((50/49.8*($D$6*($G$23/1000)^$D$7*$G$2^($D$8+$D$9*$G$23/1000)*EXP(-$D$10*B97/G$23)))*B97/1000,0)*1.025</f>
        <v>3143.6749999999997</v>
      </c>
      <c r="H97" s="60">
        <f>ROUND((50/49.8*($D$6*($H$23/1000)^$D$7*$G$2^($D$8+$D$9*$H$23/1000)*EXP(-$D$10*B97/H$23)))*B97/1000,0)*1.025</f>
        <v>4127.6749999999993</v>
      </c>
      <c r="I97" s="2"/>
      <c r="M97" s="17"/>
    </row>
    <row r="98" spans="1:13" x14ac:dyDescent="0.25">
      <c r="A98" s="39">
        <v>75</v>
      </c>
      <c r="B98" s="32">
        <f t="shared" si="12"/>
        <v>2250</v>
      </c>
      <c r="C98" s="63">
        <f t="shared" si="11"/>
        <v>1561.0749999999998</v>
      </c>
      <c r="D98" s="95">
        <f t="shared" si="8"/>
        <v>2153.5360000000001</v>
      </c>
      <c r="E98" s="95">
        <f t="shared" si="9"/>
        <v>2400.5246999999999</v>
      </c>
      <c r="F98" s="104">
        <f>ROUND((50/49.8*($D$6*($F$23/1000)^$D$7*$G$2^($D$8+$D$9*$F$23/1000)*EXP(-$D$10*B98/F$23)))*B98/1000,0)*1.025</f>
        <v>2622.9749999999999</v>
      </c>
      <c r="G98" s="104">
        <f>ROUND((50/49.8*($D$6*($G$23/1000)^$D$7*$G$2^($D$8+$D$9*$G$23/1000)*EXP(-$D$10*B98/G$23)))*B98/1000,0)*1.025</f>
        <v>3186.7249999999999</v>
      </c>
      <c r="H98" s="60">
        <f>ROUND((50/49.8*($D$6*($H$23/1000)^$D$7*$G$2^($D$8+$D$9*$H$23/1000)*EXP(-$D$10*B98/H$23)))*B98/1000,0)*1.025</f>
        <v>4184.0499999999993</v>
      </c>
      <c r="I98" s="2"/>
      <c r="M98" s="17"/>
    </row>
    <row r="99" spans="1:13" x14ac:dyDescent="0.25">
      <c r="A99" s="39">
        <v>76</v>
      </c>
      <c r="B99" s="32">
        <f t="shared" si="12"/>
        <v>2280</v>
      </c>
      <c r="C99" s="63">
        <f t="shared" si="11"/>
        <v>1581.5749999999998</v>
      </c>
      <c r="D99" s="95">
        <f t="shared" si="8"/>
        <v>2182.2640000000001</v>
      </c>
      <c r="E99" s="95">
        <f t="shared" si="9"/>
        <v>2432.7176999999997</v>
      </c>
      <c r="F99" s="104">
        <f>ROUND((50/49.8*($D$6*($F$23/1000)^$D$7*$G$2^($D$8+$D$9*$F$23/1000)*EXP(-$D$10*B99/F$23)))*B99/1000,0)*1.025</f>
        <v>2657.8249999999998</v>
      </c>
      <c r="G99" s="104">
        <f>ROUND((50/49.8*($D$6*($G$23/1000)^$D$7*$G$2^($D$8+$D$9*$G$23/1000)*EXP(-$D$10*B99/G$23)))*B99/1000,0)*1.025</f>
        <v>3228.7499999999995</v>
      </c>
      <c r="H99" s="60">
        <f>ROUND((50/49.8*($D$6*($H$23/1000)^$D$7*$G$2^($D$8+$D$9*$H$23/1000)*EXP(-$D$10*B99/H$23)))*B99/1000,0)*1.025</f>
        <v>4239.3999999999996</v>
      </c>
      <c r="I99" s="2"/>
      <c r="M99" s="17"/>
    </row>
    <row r="100" spans="1:13" x14ac:dyDescent="0.25">
      <c r="A100" s="39">
        <v>77</v>
      </c>
      <c r="B100" s="32">
        <f t="shared" si="12"/>
        <v>2310</v>
      </c>
      <c r="C100" s="63">
        <f t="shared" si="11"/>
        <v>1602.0749999999998</v>
      </c>
      <c r="D100" s="95">
        <f t="shared" si="8"/>
        <v>2210.9920000000002</v>
      </c>
      <c r="E100" s="95">
        <f t="shared" si="9"/>
        <v>2464.9106999999999</v>
      </c>
      <c r="F100" s="104">
        <f>ROUND((50/49.8*($D$6*($F$23/1000)^$D$7*$G$2^($D$8+$D$9*$F$23/1000)*EXP(-$D$10*B100/F$23)))*B100/1000,0)*1.025</f>
        <v>2692.6749999999997</v>
      </c>
      <c r="G100" s="104">
        <f>ROUND((50/49.8*($D$6*($G$23/1000)^$D$7*$G$2^($D$8+$D$9*$G$23/1000)*EXP(-$D$10*B100/G$23)))*B100/1000,0)*1.025</f>
        <v>3270.7749999999996</v>
      </c>
      <c r="H100" s="60">
        <f>ROUND((50/49.8*($D$6*($H$23/1000)^$D$7*$G$2^($D$8+$D$9*$H$23/1000)*EXP(-$D$10*B100/H$23)))*B100/1000,0)*1.025</f>
        <v>4294.75</v>
      </c>
      <c r="I100" s="2"/>
      <c r="M100" s="17"/>
    </row>
    <row r="101" spans="1:13" x14ac:dyDescent="0.25">
      <c r="A101" s="39">
        <v>78</v>
      </c>
      <c r="B101" s="32">
        <f t="shared" si="12"/>
        <v>2340</v>
      </c>
      <c r="C101" s="63">
        <f t="shared" si="11"/>
        <v>1623.6</v>
      </c>
      <c r="D101" s="95">
        <f t="shared" si="8"/>
        <v>2239.7200000000003</v>
      </c>
      <c r="E101" s="95">
        <f t="shared" si="9"/>
        <v>2496.0306</v>
      </c>
      <c r="F101" s="104">
        <f>ROUND((50/49.8*($D$6*($F$23/1000)^$D$7*$G$2^($D$8+$D$9*$F$23/1000)*EXP(-$D$10*B101/F$23)))*B101/1000,0)*1.025</f>
        <v>2727.5249999999996</v>
      </c>
      <c r="G101" s="104">
        <f>ROUND((50/49.8*($D$6*($G$23/1000)^$D$7*$G$2^($D$8+$D$9*$G$23/1000)*EXP(-$D$10*B101/G$23)))*B101/1000,0)*1.025</f>
        <v>3313.8249999999998</v>
      </c>
      <c r="H101" s="60">
        <f>ROUND((50/49.8*($D$6*($H$23/1000)^$D$7*$G$2^($D$8+$D$9*$H$23/1000)*EXP(-$D$10*B101/H$23)))*B101/1000,0)*1.025</f>
        <v>4351.125</v>
      </c>
      <c r="I101" s="2"/>
      <c r="M101" s="17"/>
    </row>
    <row r="102" spans="1:13" x14ac:dyDescent="0.25">
      <c r="A102" s="39">
        <v>79</v>
      </c>
      <c r="B102" s="32">
        <f t="shared" si="12"/>
        <v>2370</v>
      </c>
      <c r="C102" s="63">
        <f t="shared" si="11"/>
        <v>1644.1</v>
      </c>
      <c r="D102" s="95">
        <f t="shared" si="8"/>
        <v>2268.4480000000003</v>
      </c>
      <c r="E102" s="95">
        <f t="shared" si="9"/>
        <v>2528.2235999999998</v>
      </c>
      <c r="F102" s="104">
        <f>ROUND((50/49.8*($D$6*($F$23/1000)^$D$7*$G$2^($D$8+$D$9*$F$23/1000)*EXP(-$D$10*B102/F$23)))*B102/1000,0)*1.025</f>
        <v>2762.3749999999995</v>
      </c>
      <c r="G102" s="104">
        <f>ROUND((50/49.8*($D$6*($G$23/1000)^$D$7*$G$2^($D$8+$D$9*$G$23/1000)*EXP(-$D$10*B102/G$23)))*B102/1000,0)*1.025</f>
        <v>3355.85</v>
      </c>
      <c r="H102" s="60">
        <f>ROUND((50/49.8*($D$6*($H$23/1000)^$D$7*$G$2^($D$8+$D$9*$H$23/1000)*EXP(-$D$10*B102/H$23)))*B102/1000,0)*1.025</f>
        <v>4406.4749999999995</v>
      </c>
      <c r="I102" s="2"/>
      <c r="M102" s="17"/>
    </row>
    <row r="103" spans="1:13" x14ac:dyDescent="0.25">
      <c r="A103" s="39">
        <v>80</v>
      </c>
      <c r="B103" s="32">
        <f t="shared" si="12"/>
        <v>2400</v>
      </c>
      <c r="C103" s="63">
        <f t="shared" si="11"/>
        <v>1664.6</v>
      </c>
      <c r="D103" s="95">
        <f t="shared" si="8"/>
        <v>2297.1759999999999</v>
      </c>
      <c r="E103" s="95">
        <f t="shared" si="9"/>
        <v>2560.4166</v>
      </c>
      <c r="F103" s="104">
        <f>ROUND((50/49.8*($D$6*($F$23/1000)^$D$7*$G$2^($D$8+$D$9*$F$23/1000)*EXP(-$D$10*B103/F$23)))*B103/1000,0)*1.025</f>
        <v>2798.2499999999995</v>
      </c>
      <c r="G103" s="104">
        <f>ROUND((50/49.8*($D$6*($G$23/1000)^$D$7*$G$2^($D$8+$D$9*$G$23/1000)*EXP(-$D$10*B103/G$23)))*B103/1000,0)*1.025</f>
        <v>3398.8999999999996</v>
      </c>
      <c r="H103" s="60">
        <f>ROUND((50/49.8*($D$6*($H$23/1000)^$D$7*$G$2^($D$8+$D$9*$H$23/1000)*EXP(-$D$10*B103/H$23)))*B103/1000,0)*1.025</f>
        <v>4462.8499999999995</v>
      </c>
      <c r="I103" s="2"/>
      <c r="M103" s="17"/>
    </row>
    <row r="104" spans="1:13" x14ac:dyDescent="0.25">
      <c r="A104" s="39">
        <v>81</v>
      </c>
      <c r="B104" s="32">
        <f t="shared" si="12"/>
        <v>2430</v>
      </c>
      <c r="C104" s="63">
        <f t="shared" si="11"/>
        <v>1686.1249999999998</v>
      </c>
      <c r="D104" s="95">
        <f t="shared" si="8"/>
        <v>2325.904</v>
      </c>
      <c r="E104" s="95">
        <f t="shared" si="9"/>
        <v>2592.6095999999998</v>
      </c>
      <c r="F104" s="104">
        <f>ROUND((50/49.8*($D$6*($F$23/1000)^$D$7*$G$2^($D$8+$D$9*$F$23/1000)*EXP(-$D$10*B104/F$23)))*B104/1000,0)*1.025</f>
        <v>2833.1</v>
      </c>
      <c r="G104" s="104">
        <f>ROUND((50/49.8*($D$6*($G$23/1000)^$D$7*$G$2^($D$8+$D$9*$G$23/1000)*EXP(-$D$10*B104/G$23)))*B104/1000,0)*1.025</f>
        <v>3440.9249999999997</v>
      </c>
      <c r="H104" s="60">
        <f>ROUND((50/49.8*($D$6*($H$23/1000)^$D$7*$G$2^($D$8+$D$9*$H$23/1000)*EXP(-$D$10*B104/H$23)))*B104/1000,0)*1.025</f>
        <v>4518.2</v>
      </c>
      <c r="I104" s="2"/>
      <c r="M104" s="17"/>
    </row>
    <row r="105" spans="1:13" x14ac:dyDescent="0.25">
      <c r="A105" s="39">
        <v>82</v>
      </c>
      <c r="B105" s="32">
        <f t="shared" si="12"/>
        <v>2460</v>
      </c>
      <c r="C105" s="63">
        <f t="shared" si="11"/>
        <v>1706.6249999999998</v>
      </c>
      <c r="D105" s="95">
        <f t="shared" si="8"/>
        <v>2354.6320000000001</v>
      </c>
      <c r="E105" s="95">
        <f t="shared" si="9"/>
        <v>2624.8026</v>
      </c>
      <c r="F105" s="104">
        <f>ROUND((50/49.8*($D$6*($F$23/1000)^$D$7*$G$2^($D$8+$D$9*$F$23/1000)*EXP(-$D$10*B105/F$23)))*B105/1000,0)*1.025</f>
        <v>2867.95</v>
      </c>
      <c r="G105" s="104">
        <f>ROUND((50/49.8*($D$6*($G$23/1000)^$D$7*$G$2^($D$8+$D$9*$G$23/1000)*EXP(-$D$10*B105/G$23)))*B105/1000,0)*1.025</f>
        <v>3483.9749999999999</v>
      </c>
      <c r="H105" s="60">
        <f>ROUND((50/49.8*($D$6*($H$23/1000)^$D$7*$G$2^($D$8+$D$9*$H$23/1000)*EXP(-$D$10*B105/H$23)))*B105/1000,0)*1.025</f>
        <v>4574.5749999999998</v>
      </c>
      <c r="I105" s="2"/>
      <c r="M105" s="17"/>
    </row>
    <row r="106" spans="1:13" x14ac:dyDescent="0.25">
      <c r="A106" s="39">
        <v>83</v>
      </c>
      <c r="B106" s="32">
        <f t="shared" si="12"/>
        <v>2490</v>
      </c>
      <c r="C106" s="63">
        <f t="shared" si="11"/>
        <v>1727.1249999999998</v>
      </c>
      <c r="D106" s="95">
        <f t="shared" si="8"/>
        <v>2383.36</v>
      </c>
      <c r="E106" s="95">
        <f t="shared" si="9"/>
        <v>2656.9955999999997</v>
      </c>
      <c r="F106" s="104">
        <f>ROUND((50/49.8*($D$6*($F$23/1000)^$D$7*$G$2^($D$8+$D$9*$F$23/1000)*EXP(-$D$10*B106/F$23)))*B106/1000,0)*1.025</f>
        <v>2902.7999999999997</v>
      </c>
      <c r="G106" s="104">
        <f>ROUND((50/49.8*($D$6*($G$23/1000)^$D$7*$G$2^($D$8+$D$9*$G$23/1000)*EXP(-$D$10*B106/G$23)))*B106/1000,0)*1.025</f>
        <v>3525.9999999999995</v>
      </c>
      <c r="H106" s="60">
        <f>ROUND((50/49.8*($D$6*($H$23/1000)^$D$7*$G$2^($D$8+$D$9*$H$23/1000)*EXP(-$D$10*B106/H$23)))*B106/1000,0)*1.025</f>
        <v>4629.9249999999993</v>
      </c>
      <c r="I106" s="2"/>
      <c r="M106" s="17"/>
    </row>
    <row r="107" spans="1:13" x14ac:dyDescent="0.25">
      <c r="A107" s="39">
        <v>84</v>
      </c>
      <c r="B107" s="32">
        <f t="shared" si="12"/>
        <v>2520</v>
      </c>
      <c r="C107" s="63">
        <f t="shared" si="11"/>
        <v>1747.6249999999998</v>
      </c>
      <c r="D107" s="95">
        <f t="shared" si="8"/>
        <v>2412.0880000000002</v>
      </c>
      <c r="E107" s="95">
        <f t="shared" si="9"/>
        <v>2688.1154999999999</v>
      </c>
      <c r="F107" s="104">
        <f>ROUND((50/49.8*($D$6*($F$23/1000)^$D$7*$G$2^($D$8+$D$9*$F$23/1000)*EXP(-$D$10*B107/F$23)))*B107/1000,0)*1.025</f>
        <v>2937.6499999999996</v>
      </c>
      <c r="G107" s="104">
        <f>ROUND((50/49.8*($D$6*($G$23/1000)^$D$7*$G$2^($D$8+$D$9*$G$23/1000)*EXP(-$D$10*B107/G$23)))*B107/1000,0)*1.025</f>
        <v>3569.0499999999997</v>
      </c>
      <c r="H107" s="60">
        <f>ROUND((50/49.8*($D$6*($H$23/1000)^$D$7*$G$2^($D$8+$D$9*$H$23/1000)*EXP(-$D$10*B107/H$23)))*B107/1000,0)*1.025</f>
        <v>4685.2749999999996</v>
      </c>
      <c r="I107" s="2"/>
      <c r="M107" s="17"/>
    </row>
    <row r="108" spans="1:13" x14ac:dyDescent="0.25">
      <c r="A108" s="39">
        <v>85</v>
      </c>
      <c r="B108" s="32">
        <f t="shared" si="12"/>
        <v>2550</v>
      </c>
      <c r="C108" s="63">
        <f t="shared" si="11"/>
        <v>1769.1499999999999</v>
      </c>
      <c r="D108" s="95">
        <f t="shared" si="8"/>
        <v>2440.8160000000003</v>
      </c>
      <c r="E108" s="95">
        <f t="shared" si="9"/>
        <v>2720.3084999999996</v>
      </c>
      <c r="F108" s="104">
        <f>ROUND((50/49.8*($D$6*($F$23/1000)^$D$7*$G$2^($D$8+$D$9*$F$23/1000)*EXP(-$D$10*B108/F$23)))*B108/1000,0)*1.025</f>
        <v>2972.4999999999995</v>
      </c>
      <c r="G108" s="104">
        <f>ROUND((50/49.8*($D$6*($G$23/1000)^$D$7*$G$2^($D$8+$D$9*$G$23/1000)*EXP(-$D$10*B108/G$23)))*B108/1000,0)*1.025</f>
        <v>3611.0749999999998</v>
      </c>
      <c r="H108" s="60">
        <f>ROUND((50/49.8*($D$6*($H$23/1000)^$D$7*$G$2^($D$8+$D$9*$H$23/1000)*EXP(-$D$10*B108/H$23)))*B108/1000,0)*1.025</f>
        <v>4741.6499999999996</v>
      </c>
      <c r="I108" s="2"/>
      <c r="M108" s="17"/>
    </row>
    <row r="109" spans="1:13" x14ac:dyDescent="0.25">
      <c r="A109" s="39">
        <v>86</v>
      </c>
      <c r="B109" s="32">
        <f t="shared" si="12"/>
        <v>2580</v>
      </c>
      <c r="C109" s="63">
        <f t="shared" si="11"/>
        <v>1789.6499999999999</v>
      </c>
      <c r="D109" s="95">
        <f t="shared" si="8"/>
        <v>2469.5440000000003</v>
      </c>
      <c r="E109" s="95">
        <f t="shared" si="9"/>
        <v>2752.5014999999999</v>
      </c>
      <c r="F109" s="104">
        <f>ROUND((50/49.8*($D$6*($F$23/1000)^$D$7*$G$2^($D$8+$D$9*$F$23/1000)*EXP(-$D$10*B109/F$23)))*B109/1000,0)*1.025</f>
        <v>3007.35</v>
      </c>
      <c r="G109" s="104">
        <f>ROUND((50/49.8*($D$6*($G$23/1000)^$D$7*$G$2^($D$8+$D$9*$G$23/1000)*EXP(-$D$10*B109/G$23)))*B109/1000,0)*1.025</f>
        <v>3653.1</v>
      </c>
      <c r="H109" s="60">
        <f>ROUND((50/49.8*($D$6*($H$23/1000)^$D$7*$G$2^($D$8+$D$9*$H$23/1000)*EXP(-$D$10*B109/H$23)))*B109/1000,0)*1.025</f>
        <v>4797</v>
      </c>
      <c r="I109" s="2"/>
      <c r="M109" s="17"/>
    </row>
    <row r="110" spans="1:13" x14ac:dyDescent="0.25">
      <c r="A110" s="39">
        <v>87</v>
      </c>
      <c r="B110" s="32">
        <f t="shared" si="12"/>
        <v>2610</v>
      </c>
      <c r="C110" s="63">
        <f t="shared" si="11"/>
        <v>1810.1499999999999</v>
      </c>
      <c r="D110" s="95">
        <f t="shared" si="8"/>
        <v>2498.2719999999999</v>
      </c>
      <c r="E110" s="95">
        <f t="shared" si="9"/>
        <v>2784.6945000000001</v>
      </c>
      <c r="F110" s="104">
        <f>ROUND((50/49.8*($D$6*($F$23/1000)^$D$7*$G$2^($D$8+$D$9*$F$23/1000)*EXP(-$D$10*B110/F$23)))*B110/1000,0)*1.025</f>
        <v>3042.2</v>
      </c>
      <c r="G110" s="104">
        <f>ROUND((50/49.8*($D$6*($G$23/1000)^$D$7*$G$2^($D$8+$D$9*$G$23/1000)*EXP(-$D$10*B110/G$23)))*B110/1000,0)*1.025</f>
        <v>3696.1499999999996</v>
      </c>
      <c r="H110" s="60">
        <f>ROUND((50/49.8*($D$6*($H$23/1000)^$D$7*$G$2^($D$8+$D$9*$H$23/1000)*EXP(-$D$10*B110/H$23)))*B110/1000,0)*1.025</f>
        <v>4853.375</v>
      </c>
      <c r="I110" s="2"/>
      <c r="M110" s="17"/>
    </row>
    <row r="111" spans="1:13" x14ac:dyDescent="0.25">
      <c r="A111" s="39">
        <v>88</v>
      </c>
      <c r="B111" s="32">
        <f t="shared" si="12"/>
        <v>2640</v>
      </c>
      <c r="C111" s="63">
        <f t="shared" si="11"/>
        <v>1831.675</v>
      </c>
      <c r="D111" s="95">
        <f t="shared" si="8"/>
        <v>2527</v>
      </c>
      <c r="E111" s="95">
        <f t="shared" si="9"/>
        <v>2816.8874999999998</v>
      </c>
      <c r="F111" s="104">
        <f>ROUND((50/49.8*($D$6*($F$23/1000)^$D$7*$G$2^($D$8+$D$9*$F$23/1000)*EXP(-$D$10*B111/F$23)))*B111/1000,0)*1.025</f>
        <v>3078.0749999999998</v>
      </c>
      <c r="G111" s="104">
        <f>ROUND((50/49.8*($D$6*($G$23/1000)^$D$7*$G$2^($D$8+$D$9*$G$23/1000)*EXP(-$D$10*B111/G$23)))*B111/1000,0)*1.025</f>
        <v>3738.1749999999997</v>
      </c>
      <c r="H111" s="60">
        <f>ROUND((50/49.8*($D$6*($H$23/1000)^$D$7*$G$2^($D$8+$D$9*$H$23/1000)*EXP(-$D$10*B111/H$23)))*B111/1000,0)*1.025</f>
        <v>4908.7249999999995</v>
      </c>
      <c r="I111" s="2"/>
      <c r="M111" s="17"/>
    </row>
    <row r="112" spans="1:13" x14ac:dyDescent="0.25">
      <c r="A112" s="39">
        <v>89</v>
      </c>
      <c r="B112" s="32">
        <f t="shared" si="12"/>
        <v>2670</v>
      </c>
      <c r="C112" s="63">
        <f t="shared" si="11"/>
        <v>1852.1749999999997</v>
      </c>
      <c r="D112" s="95">
        <f t="shared" si="8"/>
        <v>2555.7280000000001</v>
      </c>
      <c r="E112" s="95">
        <f t="shared" si="9"/>
        <v>2849.0805</v>
      </c>
      <c r="F112" s="104">
        <f>ROUND((50/49.8*($D$6*($F$23/1000)^$D$7*$G$2^($D$8+$D$9*$F$23/1000)*EXP(-$D$10*B112/F$23)))*B112/1000,0)*1.025</f>
        <v>3112.9249999999997</v>
      </c>
      <c r="G112" s="104">
        <f>ROUND((50/49.8*($D$6*($G$23/1000)^$D$7*$G$2^($D$8+$D$9*$G$23/1000)*EXP(-$D$10*B112/G$23)))*B112/1000,0)*1.025</f>
        <v>3781.2249999999995</v>
      </c>
      <c r="H112" s="60">
        <f>ROUND((50/49.8*($D$6*($H$23/1000)^$D$7*$G$2^($D$8+$D$9*$H$23/1000)*EXP(-$D$10*B112/H$23)))*B112/1000,0)*1.025</f>
        <v>4964.0749999999998</v>
      </c>
      <c r="I112" s="2"/>
      <c r="M112" s="17"/>
    </row>
    <row r="113" spans="1:13" x14ac:dyDescent="0.25">
      <c r="A113" s="39">
        <v>90</v>
      </c>
      <c r="B113" s="32">
        <f t="shared" si="12"/>
        <v>2700</v>
      </c>
      <c r="C113" s="63">
        <f t="shared" si="11"/>
        <v>1872.6749999999997</v>
      </c>
      <c r="D113" s="95">
        <f t="shared" si="8"/>
        <v>2584.4560000000001</v>
      </c>
      <c r="E113" s="95">
        <f t="shared" si="9"/>
        <v>2880.2003999999997</v>
      </c>
      <c r="F113" s="104">
        <f>ROUND((50/49.8*($D$6*($F$23/1000)^$D$7*$G$2^($D$8+$D$9*$F$23/1000)*EXP(-$D$10*B113/F$23)))*B113/1000,0)*1.025</f>
        <v>3147.7749999999996</v>
      </c>
      <c r="G113" s="104">
        <f>ROUND((50/49.8*($D$6*($G$23/1000)^$D$7*$G$2^($D$8+$D$9*$G$23/1000)*EXP(-$D$10*B113/G$23)))*B113/1000,0)*1.025</f>
        <v>3823.2499999999995</v>
      </c>
      <c r="H113" s="60">
        <f>ROUND((50/49.8*($D$6*($H$23/1000)^$D$7*$G$2^($D$8+$D$9*$H$23/1000)*EXP(-$D$10*B113/H$23)))*B113/1000,0)*1.025</f>
        <v>5020.45</v>
      </c>
      <c r="I113" s="2"/>
      <c r="M113" s="17"/>
    </row>
    <row r="114" spans="1:13" x14ac:dyDescent="0.25">
      <c r="A114" s="39">
        <v>91</v>
      </c>
      <c r="B114" s="32">
        <f t="shared" si="12"/>
        <v>2730</v>
      </c>
      <c r="C114" s="63">
        <f t="shared" si="11"/>
        <v>1894.1999999999998</v>
      </c>
      <c r="D114" s="95">
        <f t="shared" si="8"/>
        <v>2613.1840000000002</v>
      </c>
      <c r="E114" s="95">
        <f t="shared" si="9"/>
        <v>2912.3933999999999</v>
      </c>
      <c r="F114" s="104">
        <f>ROUND((50/49.8*($D$6*($F$23/1000)^$D$7*$G$2^($D$8+$D$9*$F$23/1000)*EXP(-$D$10*B114/F$23)))*B114/1000,0)*1.025</f>
        <v>3182.6249999999995</v>
      </c>
      <c r="G114" s="104">
        <f>ROUND((50/49.8*($D$6*($G$23/1000)^$D$7*$G$2^($D$8+$D$9*$G$23/1000)*EXP(-$D$10*B114/G$23)))*B114/1000,0)*1.025</f>
        <v>3866.2999999999997</v>
      </c>
      <c r="H114" s="60">
        <f>ROUND((50/49.8*($D$6*($H$23/1000)^$D$7*$G$2^($D$8+$D$9*$H$23/1000)*EXP(-$D$10*B114/H$23)))*B114/1000,0)*1.025</f>
        <v>5075.7999999999993</v>
      </c>
      <c r="I114" s="2"/>
      <c r="M114" s="17"/>
    </row>
    <row r="115" spans="1:13" x14ac:dyDescent="0.25">
      <c r="A115" s="39">
        <v>92</v>
      </c>
      <c r="B115" s="32">
        <f t="shared" si="12"/>
        <v>2760</v>
      </c>
      <c r="C115" s="63">
        <f t="shared" si="11"/>
        <v>1914.6999999999998</v>
      </c>
      <c r="D115" s="95">
        <f t="shared" si="8"/>
        <v>2641.9120000000003</v>
      </c>
      <c r="E115" s="95">
        <f t="shared" si="9"/>
        <v>2944.5863999999997</v>
      </c>
      <c r="F115" s="104">
        <f>ROUND((50/49.8*($D$6*($F$23/1000)^$D$7*$G$2^($D$8+$D$9*$F$23/1000)*EXP(-$D$10*B115/F$23)))*B115/1000,0)*1.025</f>
        <v>3217.4749999999999</v>
      </c>
      <c r="G115" s="104">
        <f>ROUND((50/49.8*($D$6*($G$23/1000)^$D$7*$G$2^($D$8+$D$9*$G$23/1000)*EXP(-$D$10*B115/G$23)))*B115/1000,0)*1.025</f>
        <v>3908.3249999999998</v>
      </c>
      <c r="H115" s="60">
        <f>ROUND((50/49.8*($D$6*($H$23/1000)^$D$7*$G$2^($D$8+$D$9*$H$23/1000)*EXP(-$D$10*B115/H$23)))*B115/1000,0)*1.025</f>
        <v>5132.1749999999993</v>
      </c>
      <c r="I115" s="2"/>
      <c r="M115" s="17"/>
    </row>
    <row r="116" spans="1:13" x14ac:dyDescent="0.25">
      <c r="A116" s="39">
        <v>93</v>
      </c>
      <c r="B116" s="32">
        <f t="shared" si="12"/>
        <v>2790</v>
      </c>
      <c r="C116" s="63">
        <f t="shared" si="11"/>
        <v>1935.1999999999998</v>
      </c>
      <c r="D116" s="95">
        <f t="shared" si="8"/>
        <v>2670.6400000000003</v>
      </c>
      <c r="E116" s="95">
        <f t="shared" si="9"/>
        <v>2976.7793999999999</v>
      </c>
      <c r="F116" s="104">
        <f>ROUND((50/49.8*($D$6*($F$23/1000)^$D$7*$G$2^($D$8+$D$9*$F$23/1000)*EXP(-$D$10*B116/F$23)))*B116/1000,0)*1.025</f>
        <v>3252.3249999999998</v>
      </c>
      <c r="G116" s="104">
        <f>ROUND((50/49.8*($D$6*($G$23/1000)^$D$7*$G$2^($D$8+$D$9*$G$23/1000)*EXP(-$D$10*B116/G$23)))*B116/1000,0)*1.025</f>
        <v>3951.3749999999995</v>
      </c>
      <c r="H116" s="60">
        <f>ROUND((50/49.8*($D$6*($H$23/1000)^$D$7*$G$2^($D$8+$D$9*$H$23/1000)*EXP(-$D$10*B116/H$23)))*B116/1000,0)*1.025</f>
        <v>5187.5249999999996</v>
      </c>
      <c r="I116" s="13"/>
      <c r="M116" s="17"/>
    </row>
    <row r="117" spans="1:13" x14ac:dyDescent="0.25">
      <c r="A117" s="39">
        <v>94</v>
      </c>
      <c r="B117" s="32">
        <f t="shared" si="12"/>
        <v>2820</v>
      </c>
      <c r="C117" s="63">
        <f t="shared" si="11"/>
        <v>1955.6999999999998</v>
      </c>
      <c r="D117" s="95">
        <f t="shared" si="8"/>
        <v>2699.3679999999999</v>
      </c>
      <c r="E117" s="95">
        <f t="shared" si="9"/>
        <v>3008.9723999999997</v>
      </c>
      <c r="F117" s="104">
        <f>ROUND((50/49.8*($D$6*($F$23/1000)^$D$7*$G$2^($D$8+$D$9*$F$23/1000)*EXP(-$D$10*B117/F$23)))*B117/1000,0)*1.025</f>
        <v>3287.1749999999997</v>
      </c>
      <c r="G117" s="104">
        <f>ROUND((50/49.8*($D$6*($G$23/1000)^$D$7*$G$2^($D$8+$D$9*$G$23/1000)*EXP(-$D$10*B117/G$23)))*B117/1000,0)*1.025</f>
        <v>3993.3999999999996</v>
      </c>
      <c r="H117" s="60">
        <f>ROUND((50/49.8*($D$6*($H$23/1000)^$D$7*$G$2^($D$8+$D$9*$H$23/1000)*EXP(-$D$10*B117/H$23)))*B117/1000,0)*1.025</f>
        <v>5243.9</v>
      </c>
      <c r="I117" s="2"/>
      <c r="M117" s="17"/>
    </row>
    <row r="118" spans="1:13" x14ac:dyDescent="0.25">
      <c r="A118" s="39">
        <v>95</v>
      </c>
      <c r="B118" s="32">
        <f t="shared" si="12"/>
        <v>2850</v>
      </c>
      <c r="C118" s="63">
        <f t="shared" si="11"/>
        <v>1977.2249999999999</v>
      </c>
      <c r="D118" s="95">
        <f t="shared" si="8"/>
        <v>2727.0320000000002</v>
      </c>
      <c r="E118" s="95">
        <f t="shared" si="9"/>
        <v>3041.1653999999999</v>
      </c>
      <c r="F118" s="104">
        <f>ROUND((50/49.8*($D$6*($F$23/1000)^$D$7*$G$2^($D$8+$D$9*$F$23/1000)*EXP(-$D$10*B118/F$23)))*B118/1000,0)*1.025</f>
        <v>3322.0249999999996</v>
      </c>
      <c r="G118" s="104">
        <f>ROUND((50/49.8*($D$6*($G$23/1000)^$D$7*$G$2^($D$8+$D$9*$G$23/1000)*EXP(-$D$10*B118/G$23)))*B118/1000,0)*1.025</f>
        <v>4035.4249999999997</v>
      </c>
      <c r="H118" s="60">
        <f>ROUND((50/49.8*($D$6*($H$23/1000)^$D$7*$G$2^($D$8+$D$9*$H$23/1000)*EXP(-$D$10*B118/H$23)))*B118/1000,0)*1.025</f>
        <v>5299.2499999999991</v>
      </c>
      <c r="I118" s="2"/>
      <c r="M118" s="17"/>
    </row>
    <row r="119" spans="1:13" x14ac:dyDescent="0.25">
      <c r="A119" s="39">
        <v>96</v>
      </c>
      <c r="B119" s="32">
        <f t="shared" si="12"/>
        <v>2880</v>
      </c>
      <c r="C119" s="63">
        <f t="shared" si="11"/>
        <v>1997.7249999999999</v>
      </c>
      <c r="D119" s="95">
        <f t="shared" si="8"/>
        <v>2755.76</v>
      </c>
      <c r="E119" s="95">
        <f t="shared" si="9"/>
        <v>3072.2853</v>
      </c>
      <c r="F119" s="104">
        <f>ROUND((50/49.8*($D$6*($F$23/1000)^$D$7*$G$2^($D$8+$D$9*$F$23/1000)*EXP(-$D$10*B119/F$23)))*B119/1000,0)*1.025</f>
        <v>3357.8999999999996</v>
      </c>
      <c r="G119" s="104">
        <f>ROUND((50/49.8*($D$6*($G$23/1000)^$D$7*$G$2^($D$8+$D$9*$G$23/1000)*EXP(-$D$10*B119/G$23)))*B119/1000,0)*1.025</f>
        <v>4078.4749999999995</v>
      </c>
      <c r="H119" s="60">
        <f>ROUND((50/49.8*($D$6*($H$23/1000)^$D$7*$G$2^($D$8+$D$9*$H$23/1000)*EXP(-$D$10*B119/H$23)))*B119/1000,0)*1.025</f>
        <v>5354.5999999999995</v>
      </c>
      <c r="I119" s="2"/>
      <c r="M119" s="17"/>
    </row>
    <row r="120" spans="1:13" x14ac:dyDescent="0.25">
      <c r="A120" s="39">
        <v>97</v>
      </c>
      <c r="B120" s="32">
        <f t="shared" si="12"/>
        <v>2910</v>
      </c>
      <c r="C120" s="63">
        <f t="shared" si="11"/>
        <v>2018.2249999999999</v>
      </c>
      <c r="D120" s="95">
        <f t="shared" si="8"/>
        <v>2784.4880000000003</v>
      </c>
      <c r="E120" s="95">
        <f t="shared" si="9"/>
        <v>3104.4782999999998</v>
      </c>
      <c r="F120" s="104">
        <f>ROUND((50/49.8*($D$6*($F$23/1000)^$D$7*$G$2^($D$8+$D$9*$F$23/1000)*EXP(-$D$10*B120/F$23)))*B120/1000,0)*1.025</f>
        <v>3392.7499999999995</v>
      </c>
      <c r="G120" s="104">
        <f>ROUND((50/49.8*($D$6*($G$23/1000)^$D$7*$G$2^($D$8+$D$9*$G$23/1000)*EXP(-$D$10*B120/G$23)))*B120/1000,0)*1.025</f>
        <v>4120.5</v>
      </c>
      <c r="H120" s="60">
        <f>ROUND((50/49.8*($D$6*($H$23/1000)^$D$7*$G$2^($D$8+$D$9*$H$23/1000)*EXP(-$D$10*B120/H$23)))*B120/1000,0)*1.025</f>
        <v>5410.9749999999995</v>
      </c>
      <c r="I120" s="2"/>
      <c r="M120" s="17"/>
    </row>
    <row r="121" spans="1:13" x14ac:dyDescent="0.25">
      <c r="A121" s="39">
        <v>98</v>
      </c>
      <c r="B121" s="32">
        <f t="shared" si="12"/>
        <v>2940</v>
      </c>
      <c r="C121" s="63">
        <f t="shared" si="11"/>
        <v>2039.7499999999998</v>
      </c>
      <c r="D121" s="95">
        <f t="shared" si="8"/>
        <v>2813.2160000000003</v>
      </c>
      <c r="E121" s="95">
        <f t="shared" si="9"/>
        <v>3136.6713</v>
      </c>
      <c r="F121" s="104">
        <f>ROUND((50/49.8*($D$6*($F$23/1000)^$D$7*$G$2^($D$8+$D$9*$F$23/1000)*EXP(-$D$10*B121/F$23)))*B121/1000,0)*1.025</f>
        <v>3427.6</v>
      </c>
      <c r="G121" s="104">
        <f>ROUND((50/49.8*($D$6*($G$23/1000)^$D$7*$G$2^($D$8+$D$9*$G$23/1000)*EXP(-$D$10*B121/G$23)))*B121/1000,0)*1.025</f>
        <v>4163.5499999999993</v>
      </c>
      <c r="H121" s="60">
        <f>ROUND((50/49.8*($D$6*($H$23/1000)^$D$7*$G$2^($D$8+$D$9*$H$23/1000)*EXP(-$D$10*B121/H$23)))*B121/1000,0)*1.025</f>
        <v>5466.3249999999998</v>
      </c>
      <c r="I121" s="2"/>
      <c r="M121" s="17"/>
    </row>
    <row r="122" spans="1:13" x14ac:dyDescent="0.25">
      <c r="A122" s="39">
        <v>99</v>
      </c>
      <c r="B122" s="32">
        <f t="shared" si="12"/>
        <v>2970</v>
      </c>
      <c r="C122" s="63">
        <f t="shared" si="11"/>
        <v>2060.25</v>
      </c>
      <c r="D122" s="95">
        <f t="shared" si="8"/>
        <v>2841.944</v>
      </c>
      <c r="E122" s="95">
        <f t="shared" si="9"/>
        <v>3168.8642999999997</v>
      </c>
      <c r="F122" s="104">
        <f>ROUND((50/49.8*($D$6*($F$23/1000)^$D$7*$G$2^($D$8+$D$9*$F$23/1000)*EXP(-$D$10*B122/F$23)))*B122/1000,0)*1.025</f>
        <v>3462.45</v>
      </c>
      <c r="G122" s="104">
        <f>ROUND((50/49.8*($D$6*($G$23/1000)^$D$7*$G$2^($D$8+$D$9*$G$23/1000)*EXP(-$D$10*B122/G$23)))*B122/1000,0)*1.025</f>
        <v>4205.5749999999998</v>
      </c>
      <c r="H122" s="60">
        <f>ROUND((50/49.8*($D$6*($H$23/1000)^$D$7*$G$2^($D$8+$D$9*$H$23/1000)*EXP(-$D$10*B122/H$23)))*B122/1000,0)*1.025</f>
        <v>5522.7</v>
      </c>
      <c r="I122" s="2"/>
      <c r="M122" s="17"/>
    </row>
    <row r="123" spans="1:13" ht="15.75" thickBot="1" x14ac:dyDescent="0.3">
      <c r="A123" s="15">
        <v>100</v>
      </c>
      <c r="B123" s="43">
        <f t="shared" si="12"/>
        <v>3000</v>
      </c>
      <c r="C123" s="64">
        <f t="shared" si="11"/>
        <v>2080.75</v>
      </c>
      <c r="D123" s="102">
        <f t="shared" si="8"/>
        <v>2870.672</v>
      </c>
      <c r="E123" s="102">
        <f t="shared" si="9"/>
        <v>3201.0572999999999</v>
      </c>
      <c r="F123" s="61">
        <f>ROUND((50/49.8*($D$6*($F$23/1000)^$D$7*$G$2^($D$8+$D$9*$F$23/1000)*EXP(-$D$10*B123/F$23)))*B123/1000,0)*1.025</f>
        <v>3497.2999999999997</v>
      </c>
      <c r="G123" s="61">
        <f>ROUND((50/49.8*($D$6*($G$23/1000)^$D$7*$G$2^($D$8+$D$9*$G$23/1000)*EXP(-$D$10*B123/G$23)))*B123/1000,0)*1.025</f>
        <v>4248.625</v>
      </c>
      <c r="H123" s="62">
        <f>ROUND((50/49.8*($D$6*($H$23/1000)^$D$7*$G$2^($D$8+$D$9*$H$23/1000)*EXP(-$D$10*B123/H$23)))*B123/1000,0)*1.025</f>
        <v>5578.0499999999993</v>
      </c>
      <c r="I123" s="2"/>
      <c r="M123" s="17"/>
    </row>
    <row r="124" spans="1:13" x14ac:dyDescent="0.25">
      <c r="A124" t="s">
        <v>14</v>
      </c>
    </row>
    <row r="125" spans="1:13" ht="15.75" thickBot="1" x14ac:dyDescent="0.3">
      <c r="A125" s="18" t="s">
        <v>27</v>
      </c>
      <c r="B125" s="18"/>
      <c r="C125" s="18"/>
      <c r="D125" s="18"/>
      <c r="E125" s="19"/>
      <c r="F125" s="31"/>
      <c r="G125" s="31"/>
      <c r="H125" s="31"/>
      <c r="I125" s="31"/>
      <c r="J125" s="31"/>
    </row>
    <row r="126" spans="1:13" ht="21" thickBot="1" x14ac:dyDescent="0.35">
      <c r="A126" s="36" t="s">
        <v>28</v>
      </c>
      <c r="B126" s="86" t="s">
        <v>29</v>
      </c>
      <c r="C126" s="7" t="s">
        <v>39</v>
      </c>
      <c r="D126" s="50"/>
      <c r="E126" s="50"/>
      <c r="F126" s="50"/>
      <c r="G126" s="8" t="s">
        <v>31</v>
      </c>
      <c r="H126" s="108"/>
      <c r="I126" s="33"/>
      <c r="J126" s="33"/>
      <c r="K126" s="33"/>
      <c r="L126" s="25"/>
    </row>
    <row r="127" spans="1:13" ht="18.75" thickBot="1" x14ac:dyDescent="0.3">
      <c r="A127" s="15" t="s">
        <v>25</v>
      </c>
      <c r="B127" s="93" t="s">
        <v>26</v>
      </c>
      <c r="C127" s="15">
        <v>300</v>
      </c>
      <c r="D127" s="43">
        <v>440</v>
      </c>
      <c r="E127" s="43">
        <v>500</v>
      </c>
      <c r="F127" s="43">
        <v>590</v>
      </c>
      <c r="G127" s="43">
        <v>740</v>
      </c>
      <c r="H127" s="93">
        <v>990</v>
      </c>
      <c r="I127" s="107">
        <v>1500</v>
      </c>
    </row>
    <row r="128" spans="1:13" ht="18.75" thickBot="1" x14ac:dyDescent="0.3">
      <c r="A128" s="57">
        <v>130</v>
      </c>
      <c r="B128" s="51">
        <f>SUM(A128*30)</f>
        <v>3900</v>
      </c>
      <c r="C128" s="109">
        <f>ROUND((50/49.8*($D$6*(C$127/1000)^$D$7*$G$2^($D$8+$D$9*C$127/1000)*EXP(-$D$10*B$128/C$127)))*$B128/1000,0)*1.025</f>
        <v>2704.9749999999999</v>
      </c>
      <c r="D128" s="110">
        <f>ROUND((50/49.8*($D$6*(D$127/1000)^$D$7*$G$2^($D$8+$D$9*D$127/1000)*EXP(-$D$10*C$128/D$127)))*$B128/1000,0)*1.064</f>
        <v>3732.5120000000002</v>
      </c>
      <c r="E128" s="110">
        <f>ROUND((50/49.8*($D$6*(E$127/1000)^$D$7*$G$2^($D$8+$D$9*E$127/1000)*EXP(-$D$10*D$128/E$127)))*$B128/1000,0)*1.0731</f>
        <v>4160.4087</v>
      </c>
      <c r="F128" s="110">
        <f>ROUND((50/49.8*($D$6*(F$127/1000)^$D$7*$G$2^($D$8+$D$9*F$127/1000)*EXP(-$D$10*$B128/F$127)))*$B128/1000,0)*1.025</f>
        <v>4546.8999999999996</v>
      </c>
      <c r="G128" s="110">
        <f>ROUND((50/49.8*($D$6*(G$127/1000)^$D$7*$G$2^($D$8+$D$9*G$127/1000)*EXP(-$D$10*$B128/G$127)))*$B128/1000,0)*1.025</f>
        <v>5522.7</v>
      </c>
      <c r="H128" s="111">
        <f>ROUND((50/49.8*($D$6*(H$127/1000)^$D$7*$G$2^($D$8+$D$9*H$127/1000)*EXP(-$D$10*$B128/H$127)))*$B128/1000,0)*1.025</f>
        <v>7251.8749999999991</v>
      </c>
      <c r="I128" s="106">
        <f>ROUND((50/49.8*($D$6*(I$127/1000)^$D$7*$G$2^($D$8+$D$9*I$127/1000)*EXP(-$D$10*$B128/I$127)))*$B128/1000,0)*1.025</f>
        <v>11356.999999999998</v>
      </c>
    </row>
    <row r="129" spans="1:9" x14ac:dyDescent="0.25">
      <c r="A129" s="31"/>
      <c r="B129" s="18" t="s">
        <v>52</v>
      </c>
      <c r="C129" s="31"/>
      <c r="D129" s="18" t="s">
        <v>33</v>
      </c>
      <c r="E129" s="31"/>
      <c r="F129" s="31"/>
      <c r="G129" s="31"/>
      <c r="H129" s="31"/>
      <c r="I129" s="18"/>
    </row>
    <row r="130" spans="1:9" x14ac:dyDescent="0.25">
      <c r="A130" s="31"/>
      <c r="B130" s="31"/>
      <c r="C130" s="31"/>
      <c r="D130" s="18" t="s">
        <v>34</v>
      </c>
      <c r="E130" s="31"/>
      <c r="F130" s="31"/>
      <c r="G130" s="31"/>
      <c r="H130" s="31"/>
      <c r="I130" s="18"/>
    </row>
    <row r="131" spans="1:9" x14ac:dyDescent="0.25">
      <c r="A131" s="4" t="s">
        <v>40</v>
      </c>
    </row>
    <row r="133" spans="1:9" x14ac:dyDescent="0.25">
      <c r="B133" s="2"/>
      <c r="C133" s="2"/>
      <c r="D133" s="2"/>
    </row>
  </sheetData>
  <sheetProtection algorithmName="SHA-512" hashValue="WK7l+criAICFx6bMu80u04K7dZ3aUIva7xAlEM5oLD5Fy3fS8BqMf/ZaQCnSXCEwBRbS48Q2etwjWZ57gTxCbA==" saltValue="6z07lzJLVkIBQSRSPLDVlQ==" spinCount="100000" sheet="1" objects="1" scenarios="1"/>
  <mergeCells count="1">
    <mergeCell ref="C22:H22"/>
  </mergeCells>
  <phoneticPr fontId="2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205"/>
  <sheetViews>
    <sheetView topLeftCell="A4" zoomScaleNormal="100" workbookViewId="0">
      <pane ySplit="21" topLeftCell="A25" activePane="bottomLeft" state="frozen"/>
      <selection activeCell="C16" sqref="C16"/>
      <selection pane="bottomLeft" activeCell="A130" sqref="A130"/>
    </sheetView>
  </sheetViews>
  <sheetFormatPr defaultRowHeight="15" x14ac:dyDescent="0.25"/>
  <cols>
    <col min="1" max="1" width="9.28515625" style="53" bestFit="1" customWidth="1"/>
    <col min="2" max="2" width="10.42578125" style="53" bestFit="1" customWidth="1"/>
    <col min="3" max="3" width="9.28515625" style="53" bestFit="1" customWidth="1"/>
    <col min="4" max="6" width="11.42578125" style="53" bestFit="1" customWidth="1"/>
    <col min="7" max="7" width="9.28515625" style="53" bestFit="1" customWidth="1"/>
    <col min="8" max="8" width="11.140625" style="53" customWidth="1"/>
    <col min="9" max="9" width="16.28515625" style="53" customWidth="1"/>
    <col min="10" max="16384" width="9.140625" style="53"/>
  </cols>
  <sheetData>
    <row r="1" spans="2:11" hidden="1" x14ac:dyDescent="0.25">
      <c r="B1" s="53" t="s">
        <v>0</v>
      </c>
      <c r="C1" s="53" t="s">
        <v>1</v>
      </c>
      <c r="D1" s="53" t="s">
        <v>2</v>
      </c>
      <c r="E1" s="53" t="s">
        <v>3</v>
      </c>
      <c r="F1" s="53" t="s">
        <v>4</v>
      </c>
      <c r="G1" s="53" t="s">
        <v>5</v>
      </c>
      <c r="H1" s="53" t="s">
        <v>6</v>
      </c>
    </row>
    <row r="2" spans="2:11" hidden="1" x14ac:dyDescent="0.25">
      <c r="B2" s="67">
        <v>38825</v>
      </c>
      <c r="C2" s="53" t="s">
        <v>7</v>
      </c>
      <c r="D2" s="53">
        <f>SUM(C17)</f>
        <v>75</v>
      </c>
      <c r="E2" s="53">
        <f>SUM(C18)</f>
        <v>65</v>
      </c>
      <c r="F2" s="53">
        <f>SUM(C19)</f>
        <v>20</v>
      </c>
      <c r="G2" s="53">
        <f>ROUND(+(D2-E2)/LN((D2-F2)/(E2-F2)),1)</f>
        <v>49.8</v>
      </c>
      <c r="H2" s="53">
        <f>ROUND(1/((LN((D2-F2)/(E2-F2))*49.33)/(D2-E2))^1.28,2)</f>
        <v>1.01</v>
      </c>
    </row>
    <row r="3" spans="2:11" hidden="1" x14ac:dyDescent="0.25">
      <c r="B3" s="53" t="s">
        <v>8</v>
      </c>
      <c r="H3" s="53">
        <f>ROUND(((LN((D2-F2)/(E2-F2))*49.33)/(D2-E2))^1.28,2)</f>
        <v>0.99</v>
      </c>
    </row>
    <row r="4" spans="2:11" hidden="1" x14ac:dyDescent="0.25"/>
    <row r="5" spans="2:11" hidden="1" x14ac:dyDescent="0.25">
      <c r="D5" s="53" t="s">
        <v>37</v>
      </c>
    </row>
    <row r="6" spans="2:11" hidden="1" x14ac:dyDescent="0.25">
      <c r="C6" s="53" t="s">
        <v>10</v>
      </c>
      <c r="D6" s="68">
        <v>10.6227</v>
      </c>
    </row>
    <row r="7" spans="2:11" hidden="1" x14ac:dyDescent="0.25">
      <c r="C7" s="53" t="s">
        <v>11</v>
      </c>
      <c r="D7" s="69">
        <v>0.63095999999999997</v>
      </c>
      <c r="E7" s="2"/>
      <c r="F7" s="2"/>
      <c r="G7" s="2"/>
      <c r="H7" s="2"/>
      <c r="I7" s="2"/>
    </row>
    <row r="8" spans="2:11" ht="15.75" hidden="1" thickBot="1" x14ac:dyDescent="0.3">
      <c r="C8" s="53" t="s">
        <v>12</v>
      </c>
      <c r="D8" s="70">
        <v>1.2296</v>
      </c>
      <c r="E8" s="2"/>
      <c r="F8" s="2"/>
      <c r="G8" s="2"/>
      <c r="H8" s="2"/>
      <c r="I8" s="2"/>
    </row>
    <row r="9" spans="2:11" ht="15.75" hidden="1" thickBot="1" x14ac:dyDescent="0.3">
      <c r="C9" s="53" t="s">
        <v>13</v>
      </c>
      <c r="D9" s="71">
        <v>0.11362999999999999</v>
      </c>
      <c r="E9" s="2" t="s">
        <v>14</v>
      </c>
      <c r="F9" s="2"/>
      <c r="G9" s="2"/>
      <c r="H9" s="2"/>
      <c r="I9" s="2"/>
    </row>
    <row r="10" spans="2:11" hidden="1" x14ac:dyDescent="0.25">
      <c r="C10" s="53" t="s">
        <v>15</v>
      </c>
      <c r="D10" s="72">
        <v>0</v>
      </c>
      <c r="E10" s="2"/>
      <c r="F10" s="2"/>
      <c r="G10" s="2"/>
      <c r="H10" s="2"/>
      <c r="I10" s="2"/>
    </row>
    <row r="11" spans="2:11" hidden="1" x14ac:dyDescent="0.25">
      <c r="E11" s="4"/>
      <c r="H11" s="2"/>
      <c r="I11" s="2"/>
      <c r="J11" s="2"/>
      <c r="K11" s="2"/>
    </row>
    <row r="12" spans="2:11" hidden="1" x14ac:dyDescent="0.25">
      <c r="H12" s="2"/>
      <c r="I12" s="2"/>
      <c r="J12" s="2"/>
      <c r="K12" s="2"/>
    </row>
    <row r="13" spans="2:11" ht="18" x14ac:dyDescent="0.25">
      <c r="B13" s="59" t="s">
        <v>42</v>
      </c>
      <c r="C13" s="73"/>
      <c r="D13" s="73"/>
      <c r="E13" s="4"/>
      <c r="H13" s="2"/>
      <c r="I13" s="2"/>
      <c r="J13" s="2"/>
      <c r="K13" s="2"/>
    </row>
    <row r="14" spans="2:11" x14ac:dyDescent="0.25">
      <c r="B14" s="74" t="s">
        <v>16</v>
      </c>
      <c r="C14" s="75"/>
      <c r="D14" s="75"/>
      <c r="E14" s="75"/>
      <c r="F14" s="75"/>
      <c r="G14" s="75"/>
      <c r="H14" s="2"/>
      <c r="I14" s="2"/>
      <c r="J14" s="2"/>
      <c r="K14" s="2"/>
    </row>
    <row r="15" spans="2:11" x14ac:dyDescent="0.25">
      <c r="B15" s="25"/>
      <c r="H15" s="2"/>
      <c r="I15" s="2"/>
      <c r="J15" s="2"/>
      <c r="K15" s="2"/>
    </row>
    <row r="16" spans="2:11" ht="15.75" thickBot="1" x14ac:dyDescent="0.3">
      <c r="B16" s="5"/>
      <c r="C16" s="5"/>
      <c r="D16" s="2"/>
      <c r="E16" s="2"/>
      <c r="F16" s="6"/>
      <c r="G16" s="2"/>
      <c r="H16" s="2"/>
      <c r="I16" s="2"/>
      <c r="J16" s="2"/>
      <c r="K16" s="2"/>
    </row>
    <row r="17" spans="1:14" ht="21" thickBot="1" x14ac:dyDescent="0.35">
      <c r="B17" s="7" t="s">
        <v>2</v>
      </c>
      <c r="C17" s="58">
        <v>75</v>
      </c>
      <c r="D17" s="8" t="s">
        <v>17</v>
      </c>
      <c r="E17" s="2" t="s">
        <v>18</v>
      </c>
      <c r="F17" s="2"/>
      <c r="G17" s="2"/>
      <c r="H17" s="2"/>
      <c r="I17" s="2"/>
      <c r="J17" s="2"/>
      <c r="K17" s="2"/>
    </row>
    <row r="18" spans="1:14" ht="21" thickBot="1" x14ac:dyDescent="0.35">
      <c r="B18" s="9" t="s">
        <v>3</v>
      </c>
      <c r="C18" s="58">
        <v>65</v>
      </c>
      <c r="D18" s="10" t="s">
        <v>17</v>
      </c>
      <c r="E18" s="2" t="s">
        <v>19</v>
      </c>
      <c r="F18" s="2"/>
      <c r="G18" s="2">
        <f>H3</f>
        <v>0.99</v>
      </c>
      <c r="H18" s="2"/>
      <c r="I18" s="2"/>
      <c r="J18" s="2"/>
      <c r="K18" s="2"/>
    </row>
    <row r="19" spans="1:14" ht="21" thickBot="1" x14ac:dyDescent="0.35">
      <c r="B19" s="11" t="s">
        <v>20</v>
      </c>
      <c r="C19" s="58">
        <v>20</v>
      </c>
      <c r="D19" s="12" t="s">
        <v>17</v>
      </c>
      <c r="E19" s="2" t="s">
        <v>5</v>
      </c>
      <c r="F19" s="2"/>
      <c r="G19" s="2">
        <f>G2</f>
        <v>49.8</v>
      </c>
      <c r="H19" s="2"/>
      <c r="I19" s="2"/>
      <c r="J19" s="2"/>
      <c r="K19" s="2"/>
    </row>
    <row r="20" spans="1:14" x14ac:dyDescent="0.25">
      <c r="B20" s="2"/>
      <c r="C20" s="13" t="s">
        <v>14</v>
      </c>
      <c r="D20" s="13" t="s">
        <v>14</v>
      </c>
      <c r="E20" s="13" t="s">
        <v>14</v>
      </c>
      <c r="F20" s="13" t="s">
        <v>14</v>
      </c>
      <c r="G20" s="13" t="s">
        <v>14</v>
      </c>
      <c r="H20" s="2"/>
      <c r="I20" s="2"/>
      <c r="J20" s="2"/>
      <c r="K20" s="2"/>
    </row>
    <row r="21" spans="1:14" x14ac:dyDescent="0.25">
      <c r="B21" s="2"/>
      <c r="C21" s="2"/>
      <c r="D21" s="2"/>
      <c r="E21" s="2"/>
      <c r="F21" s="2"/>
      <c r="G21" s="2"/>
      <c r="H21" s="2" t="s">
        <v>14</v>
      </c>
      <c r="I21" s="2" t="s">
        <v>14</v>
      </c>
      <c r="J21" s="2" t="s">
        <v>14</v>
      </c>
      <c r="K21" s="2" t="s">
        <v>14</v>
      </c>
      <c r="L21" s="53" t="s">
        <v>14</v>
      </c>
      <c r="M21" s="53" t="s">
        <v>14</v>
      </c>
      <c r="N21" s="53" t="s">
        <v>14</v>
      </c>
    </row>
    <row r="22" spans="1:14" ht="30.75" thickBot="1" x14ac:dyDescent="0.45">
      <c r="A22" s="14" t="s">
        <v>37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ht="20.25" x14ac:dyDescent="0.3">
      <c r="A23" s="36" t="s">
        <v>22</v>
      </c>
      <c r="B23" s="37" t="s">
        <v>23</v>
      </c>
      <c r="C23" s="87" t="s">
        <v>24</v>
      </c>
      <c r="D23" s="88"/>
      <c r="E23" s="88"/>
      <c r="F23" s="88"/>
      <c r="G23" s="88"/>
      <c r="H23" s="76"/>
      <c r="I23" s="2"/>
      <c r="J23" s="2"/>
      <c r="K23" s="2"/>
    </row>
    <row r="24" spans="1:14" x14ac:dyDescent="0.25">
      <c r="A24" s="32" t="s">
        <v>25</v>
      </c>
      <c r="B24" s="32" t="s">
        <v>26</v>
      </c>
      <c r="C24" s="32" t="s">
        <v>46</v>
      </c>
      <c r="D24" s="32" t="s">
        <v>43</v>
      </c>
      <c r="E24" s="32" t="s">
        <v>44</v>
      </c>
      <c r="F24" s="32" t="s">
        <v>45</v>
      </c>
      <c r="G24" s="32" t="s">
        <v>47</v>
      </c>
      <c r="H24" s="32" t="s">
        <v>48</v>
      </c>
      <c r="I24" s="2"/>
      <c r="J24" s="16"/>
    </row>
    <row r="25" spans="1:14" x14ac:dyDescent="0.25">
      <c r="A25" s="32">
        <v>1</v>
      </c>
      <c r="B25" s="32">
        <f>SUM(A25*45)</f>
        <v>45</v>
      </c>
      <c r="C25" s="30">
        <f t="shared" ref="C25:H52" si="0">ROUND((50/49.8*($D$6*(C$24/1000)^$D$7*$G$2^($D$8+$D$9*C$24/1000)*EXP(-$D$10*$B25/C$24)))*$B25/1000,0)*1.025</f>
        <v>31.774999999999999</v>
      </c>
      <c r="D25" s="30">
        <f t="shared" si="0"/>
        <v>43.05</v>
      </c>
      <c r="E25" s="30">
        <f t="shared" si="0"/>
        <v>48.174999999999997</v>
      </c>
      <c r="F25" s="30">
        <f t="shared" si="0"/>
        <v>56.374999999999993</v>
      </c>
      <c r="G25" s="30">
        <f t="shared" si="0"/>
        <v>68.674999999999997</v>
      </c>
      <c r="H25" s="30">
        <f t="shared" si="0"/>
        <v>92.249999999999986</v>
      </c>
    </row>
    <row r="26" spans="1:14" x14ac:dyDescent="0.25">
      <c r="A26" s="32">
        <v>2</v>
      </c>
      <c r="B26" s="32">
        <f>SUM(A26*45)</f>
        <v>90</v>
      </c>
      <c r="C26" s="30">
        <f t="shared" si="0"/>
        <v>64.574999999999989</v>
      </c>
      <c r="D26" s="30">
        <f t="shared" si="0"/>
        <v>87.124999999999986</v>
      </c>
      <c r="E26" s="30">
        <f t="shared" si="0"/>
        <v>97.374999999999986</v>
      </c>
      <c r="F26" s="30">
        <f t="shared" si="0"/>
        <v>111.72499999999999</v>
      </c>
      <c r="G26" s="30">
        <f t="shared" si="0"/>
        <v>138.375</v>
      </c>
      <c r="H26" s="30">
        <f t="shared" si="0"/>
        <v>185.52499999999998</v>
      </c>
    </row>
    <row r="27" spans="1:14" x14ac:dyDescent="0.25">
      <c r="A27" s="32">
        <v>3</v>
      </c>
      <c r="B27" s="32">
        <f t="shared" ref="B27:B90" si="1">SUM(A27*45)</f>
        <v>135</v>
      </c>
      <c r="C27" s="30">
        <f t="shared" si="0"/>
        <v>96.35</v>
      </c>
      <c r="D27" s="30">
        <f t="shared" si="0"/>
        <v>130.17499999999998</v>
      </c>
      <c r="E27" s="30">
        <f t="shared" si="0"/>
        <v>145.54999999999998</v>
      </c>
      <c r="F27" s="30">
        <f t="shared" si="0"/>
        <v>168.1</v>
      </c>
      <c r="G27" s="30">
        <f t="shared" si="0"/>
        <v>207.04999999999998</v>
      </c>
      <c r="H27" s="30">
        <f t="shared" si="0"/>
        <v>277.77499999999998</v>
      </c>
    </row>
    <row r="28" spans="1:14" x14ac:dyDescent="0.25">
      <c r="A28" s="32">
        <v>4</v>
      </c>
      <c r="B28" s="32">
        <f t="shared" si="1"/>
        <v>180</v>
      </c>
      <c r="C28" s="30">
        <f t="shared" si="0"/>
        <v>128.125</v>
      </c>
      <c r="D28" s="30">
        <f t="shared" si="0"/>
        <v>174.24999999999997</v>
      </c>
      <c r="E28" s="30">
        <f t="shared" si="0"/>
        <v>193.72499999999999</v>
      </c>
      <c r="F28" s="30">
        <f t="shared" si="0"/>
        <v>223.45</v>
      </c>
      <c r="G28" s="30">
        <f t="shared" si="0"/>
        <v>275.72499999999997</v>
      </c>
      <c r="H28" s="30">
        <f t="shared" si="0"/>
        <v>371.04999999999995</v>
      </c>
    </row>
    <row r="29" spans="1:14" x14ac:dyDescent="0.25">
      <c r="A29" s="32">
        <v>5</v>
      </c>
      <c r="B29" s="32">
        <f t="shared" si="1"/>
        <v>225</v>
      </c>
      <c r="C29" s="30">
        <f t="shared" si="0"/>
        <v>160.92499999999998</v>
      </c>
      <c r="D29" s="30">
        <f t="shared" si="0"/>
        <v>217.29999999999998</v>
      </c>
      <c r="E29" s="30">
        <f t="shared" si="0"/>
        <v>241.89999999999998</v>
      </c>
      <c r="F29" s="30">
        <f t="shared" si="0"/>
        <v>279.82499999999999</v>
      </c>
      <c r="G29" s="30">
        <f t="shared" si="0"/>
        <v>345.42499999999995</v>
      </c>
      <c r="H29" s="30">
        <f t="shared" si="0"/>
        <v>463.29999999999995</v>
      </c>
    </row>
    <row r="30" spans="1:14" x14ac:dyDescent="0.25">
      <c r="A30" s="32">
        <v>6</v>
      </c>
      <c r="B30" s="32">
        <f t="shared" si="1"/>
        <v>270</v>
      </c>
      <c r="C30" s="30">
        <f t="shared" si="0"/>
        <v>192.7</v>
      </c>
      <c r="D30" s="30">
        <f t="shared" si="0"/>
        <v>261.375</v>
      </c>
      <c r="E30" s="30">
        <f t="shared" si="0"/>
        <v>291.09999999999997</v>
      </c>
      <c r="F30" s="30">
        <f t="shared" si="0"/>
        <v>336.2</v>
      </c>
      <c r="G30" s="30">
        <f t="shared" si="0"/>
        <v>414.09999999999997</v>
      </c>
      <c r="H30" s="30">
        <f t="shared" si="0"/>
        <v>556.57499999999993</v>
      </c>
    </row>
    <row r="31" spans="1:14" x14ac:dyDescent="0.25">
      <c r="A31" s="32">
        <v>7</v>
      </c>
      <c r="B31" s="32">
        <f t="shared" si="1"/>
        <v>315</v>
      </c>
      <c r="C31" s="30">
        <f t="shared" si="0"/>
        <v>224.47499999999999</v>
      </c>
      <c r="D31" s="30">
        <f t="shared" si="0"/>
        <v>304.42499999999995</v>
      </c>
      <c r="E31" s="30">
        <f t="shared" si="0"/>
        <v>339.27499999999998</v>
      </c>
      <c r="F31" s="30">
        <f t="shared" si="0"/>
        <v>391.54999999999995</v>
      </c>
      <c r="G31" s="30">
        <f t="shared" si="0"/>
        <v>482.77499999999998</v>
      </c>
      <c r="H31" s="30">
        <f t="shared" si="0"/>
        <v>648.82499999999993</v>
      </c>
    </row>
    <row r="32" spans="1:14" x14ac:dyDescent="0.25">
      <c r="A32" s="32">
        <v>8</v>
      </c>
      <c r="B32" s="32">
        <f t="shared" si="1"/>
        <v>360</v>
      </c>
      <c r="C32" s="30">
        <f t="shared" si="0"/>
        <v>257.27499999999998</v>
      </c>
      <c r="D32" s="30">
        <f t="shared" si="0"/>
        <v>348.49999999999994</v>
      </c>
      <c r="E32" s="30">
        <f t="shared" si="0"/>
        <v>387.45</v>
      </c>
      <c r="F32" s="30">
        <f t="shared" si="0"/>
        <v>447.92499999999995</v>
      </c>
      <c r="G32" s="30">
        <f t="shared" si="0"/>
        <v>552.47499999999991</v>
      </c>
      <c r="H32" s="30">
        <f t="shared" si="0"/>
        <v>741.07499999999993</v>
      </c>
    </row>
    <row r="33" spans="1:8" x14ac:dyDescent="0.25">
      <c r="A33" s="32">
        <v>9</v>
      </c>
      <c r="B33" s="32">
        <f t="shared" si="1"/>
        <v>405</v>
      </c>
      <c r="C33" s="30">
        <f t="shared" si="0"/>
        <v>289.04999999999995</v>
      </c>
      <c r="D33" s="30">
        <f t="shared" si="0"/>
        <v>391.54999999999995</v>
      </c>
      <c r="E33" s="30">
        <f t="shared" si="0"/>
        <v>435.62499999999994</v>
      </c>
      <c r="F33" s="30">
        <f t="shared" si="0"/>
        <v>504.29999999999995</v>
      </c>
      <c r="G33" s="30">
        <f t="shared" si="0"/>
        <v>621.15</v>
      </c>
      <c r="H33" s="30">
        <f t="shared" si="0"/>
        <v>834.34999999999991</v>
      </c>
    </row>
    <row r="34" spans="1:8" x14ac:dyDescent="0.25">
      <c r="A34" s="32">
        <v>10</v>
      </c>
      <c r="B34" s="32">
        <f t="shared" si="1"/>
        <v>450</v>
      </c>
      <c r="C34" s="30">
        <f t="shared" si="0"/>
        <v>320.82499999999999</v>
      </c>
      <c r="D34" s="30">
        <f t="shared" si="0"/>
        <v>435.62499999999994</v>
      </c>
      <c r="E34" s="30">
        <f t="shared" si="0"/>
        <v>484.82499999999993</v>
      </c>
      <c r="F34" s="30">
        <f t="shared" si="0"/>
        <v>559.65</v>
      </c>
      <c r="G34" s="30">
        <f t="shared" si="0"/>
        <v>689.82499999999993</v>
      </c>
      <c r="H34" s="30">
        <f t="shared" si="0"/>
        <v>926.59999999999991</v>
      </c>
    </row>
    <row r="35" spans="1:8" x14ac:dyDescent="0.25">
      <c r="A35" s="32">
        <v>11</v>
      </c>
      <c r="B35" s="32">
        <f t="shared" si="1"/>
        <v>495</v>
      </c>
      <c r="C35" s="30">
        <f t="shared" si="0"/>
        <v>353.62499999999994</v>
      </c>
      <c r="D35" s="30">
        <f t="shared" si="0"/>
        <v>478.67499999999995</v>
      </c>
      <c r="E35" s="30">
        <f t="shared" si="0"/>
        <v>533</v>
      </c>
      <c r="F35" s="30">
        <f t="shared" si="0"/>
        <v>616.02499999999998</v>
      </c>
      <c r="G35" s="30">
        <f t="shared" si="0"/>
        <v>759.52499999999998</v>
      </c>
      <c r="H35" s="30">
        <f t="shared" si="0"/>
        <v>1019.8749999999999</v>
      </c>
    </row>
    <row r="36" spans="1:8" x14ac:dyDescent="0.25">
      <c r="A36" s="32">
        <v>12</v>
      </c>
      <c r="B36" s="32">
        <f t="shared" si="1"/>
        <v>540</v>
      </c>
      <c r="C36" s="30">
        <f t="shared" si="0"/>
        <v>385.4</v>
      </c>
      <c r="D36" s="30">
        <f t="shared" si="0"/>
        <v>522.75</v>
      </c>
      <c r="E36" s="30">
        <f t="shared" si="0"/>
        <v>581.17499999999995</v>
      </c>
      <c r="F36" s="30">
        <f t="shared" si="0"/>
        <v>671.37499999999989</v>
      </c>
      <c r="G36" s="30">
        <f t="shared" si="0"/>
        <v>828.19999999999993</v>
      </c>
      <c r="H36" s="30">
        <f t="shared" si="0"/>
        <v>1112.125</v>
      </c>
    </row>
    <row r="37" spans="1:8" x14ac:dyDescent="0.25">
      <c r="A37" s="32">
        <v>13</v>
      </c>
      <c r="B37" s="32">
        <f t="shared" si="1"/>
        <v>585</v>
      </c>
      <c r="C37" s="30">
        <f t="shared" si="0"/>
        <v>417.17499999999995</v>
      </c>
      <c r="D37" s="30">
        <f t="shared" si="0"/>
        <v>565.79999999999995</v>
      </c>
      <c r="E37" s="30">
        <f t="shared" si="0"/>
        <v>630.375</v>
      </c>
      <c r="F37" s="30">
        <f t="shared" si="0"/>
        <v>727.74999999999989</v>
      </c>
      <c r="G37" s="30">
        <f t="shared" si="0"/>
        <v>896.87499999999989</v>
      </c>
      <c r="H37" s="30">
        <f t="shared" si="0"/>
        <v>1204.375</v>
      </c>
    </row>
    <row r="38" spans="1:8" x14ac:dyDescent="0.25">
      <c r="A38" s="32">
        <v>14</v>
      </c>
      <c r="B38" s="32">
        <f t="shared" si="1"/>
        <v>630</v>
      </c>
      <c r="C38" s="30">
        <f t="shared" si="0"/>
        <v>449.97499999999997</v>
      </c>
      <c r="D38" s="30">
        <f t="shared" si="0"/>
        <v>608.84999999999991</v>
      </c>
      <c r="E38" s="30">
        <f t="shared" si="0"/>
        <v>678.55</v>
      </c>
      <c r="F38" s="30">
        <f t="shared" si="0"/>
        <v>784.12499999999989</v>
      </c>
      <c r="G38" s="30">
        <f t="shared" si="0"/>
        <v>966.57499999999993</v>
      </c>
      <c r="H38" s="30">
        <f t="shared" si="0"/>
        <v>1297.6499999999999</v>
      </c>
    </row>
    <row r="39" spans="1:8" x14ac:dyDescent="0.25">
      <c r="A39" s="32">
        <v>15</v>
      </c>
      <c r="B39" s="32">
        <f t="shared" si="1"/>
        <v>675</v>
      </c>
      <c r="C39" s="30">
        <f t="shared" si="0"/>
        <v>481.74999999999994</v>
      </c>
      <c r="D39" s="30">
        <f t="shared" si="0"/>
        <v>652.92499999999995</v>
      </c>
      <c r="E39" s="30">
        <f t="shared" si="0"/>
        <v>726.72499999999991</v>
      </c>
      <c r="F39" s="30">
        <f t="shared" si="0"/>
        <v>839.47499999999991</v>
      </c>
      <c r="G39" s="30">
        <f t="shared" si="0"/>
        <v>1035.25</v>
      </c>
      <c r="H39" s="30">
        <f t="shared" si="0"/>
        <v>1389.8999999999999</v>
      </c>
    </row>
    <row r="40" spans="1:8" x14ac:dyDescent="0.25">
      <c r="A40" s="32">
        <v>16</v>
      </c>
      <c r="B40" s="32">
        <f t="shared" si="1"/>
        <v>720</v>
      </c>
      <c r="C40" s="30">
        <f t="shared" si="0"/>
        <v>513.52499999999998</v>
      </c>
      <c r="D40" s="30">
        <f t="shared" si="0"/>
        <v>695.97499999999991</v>
      </c>
      <c r="E40" s="30">
        <f t="shared" si="0"/>
        <v>774.9</v>
      </c>
      <c r="F40" s="30">
        <f t="shared" si="0"/>
        <v>895.84999999999991</v>
      </c>
      <c r="G40" s="30">
        <f t="shared" si="0"/>
        <v>1104.9499999999998</v>
      </c>
      <c r="H40" s="30">
        <f t="shared" si="0"/>
        <v>1483.175</v>
      </c>
    </row>
    <row r="41" spans="1:8" x14ac:dyDescent="0.25">
      <c r="A41" s="32">
        <v>17</v>
      </c>
      <c r="B41" s="32">
        <f t="shared" si="1"/>
        <v>765</v>
      </c>
      <c r="C41" s="30">
        <f t="shared" si="0"/>
        <v>546.32499999999993</v>
      </c>
      <c r="D41" s="30">
        <f t="shared" si="0"/>
        <v>740.05</v>
      </c>
      <c r="E41" s="30">
        <f t="shared" si="0"/>
        <v>824.09999999999991</v>
      </c>
      <c r="F41" s="30">
        <f t="shared" si="0"/>
        <v>951.19999999999993</v>
      </c>
      <c r="G41" s="30">
        <f t="shared" si="0"/>
        <v>1173.625</v>
      </c>
      <c r="H41" s="30">
        <f t="shared" si="0"/>
        <v>1575.425</v>
      </c>
    </row>
    <row r="42" spans="1:8" x14ac:dyDescent="0.25">
      <c r="A42" s="32">
        <v>18</v>
      </c>
      <c r="B42" s="32">
        <f t="shared" si="1"/>
        <v>810</v>
      </c>
      <c r="C42" s="30">
        <f t="shared" si="0"/>
        <v>578.09999999999991</v>
      </c>
      <c r="D42" s="30">
        <f t="shared" si="0"/>
        <v>783.09999999999991</v>
      </c>
      <c r="E42" s="30">
        <f t="shared" si="0"/>
        <v>872.27499999999998</v>
      </c>
      <c r="F42" s="30">
        <f t="shared" si="0"/>
        <v>1007.5749999999999</v>
      </c>
      <c r="G42" s="30">
        <f t="shared" si="0"/>
        <v>1242.3</v>
      </c>
      <c r="H42" s="30">
        <f t="shared" si="0"/>
        <v>1668.6999999999998</v>
      </c>
    </row>
    <row r="43" spans="1:8" x14ac:dyDescent="0.25">
      <c r="A43" s="32">
        <v>19</v>
      </c>
      <c r="B43" s="32">
        <f t="shared" si="1"/>
        <v>855</v>
      </c>
      <c r="C43" s="30">
        <f t="shared" si="0"/>
        <v>609.875</v>
      </c>
      <c r="D43" s="30">
        <f t="shared" si="0"/>
        <v>827.17499999999995</v>
      </c>
      <c r="E43" s="30">
        <f t="shared" si="0"/>
        <v>920.44999999999993</v>
      </c>
      <c r="F43" s="30">
        <f t="shared" si="0"/>
        <v>1063.9499999999998</v>
      </c>
      <c r="G43" s="30">
        <f t="shared" si="0"/>
        <v>1312</v>
      </c>
      <c r="H43" s="30">
        <f t="shared" si="0"/>
        <v>1760.9499999999998</v>
      </c>
    </row>
    <row r="44" spans="1:8" x14ac:dyDescent="0.25">
      <c r="A44" s="32">
        <v>20</v>
      </c>
      <c r="B44" s="32">
        <f t="shared" si="1"/>
        <v>900</v>
      </c>
      <c r="C44" s="30">
        <f t="shared" si="0"/>
        <v>642.67499999999995</v>
      </c>
      <c r="D44" s="30">
        <f t="shared" si="0"/>
        <v>870.22499999999991</v>
      </c>
      <c r="E44" s="30">
        <f t="shared" si="0"/>
        <v>968.62499999999989</v>
      </c>
      <c r="F44" s="30">
        <f t="shared" si="0"/>
        <v>1119.3</v>
      </c>
      <c r="G44" s="30">
        <f t="shared" si="0"/>
        <v>1380.675</v>
      </c>
      <c r="H44" s="30">
        <f t="shared" si="0"/>
        <v>1853.1999999999998</v>
      </c>
    </row>
    <row r="45" spans="1:8" x14ac:dyDescent="0.25">
      <c r="A45" s="32">
        <v>21</v>
      </c>
      <c r="B45" s="32">
        <f t="shared" si="1"/>
        <v>945</v>
      </c>
      <c r="C45" s="30">
        <f t="shared" si="0"/>
        <v>674.44999999999993</v>
      </c>
      <c r="D45" s="30">
        <f t="shared" si="0"/>
        <v>914.3</v>
      </c>
      <c r="E45" s="30">
        <f t="shared" si="0"/>
        <v>1017.8249999999999</v>
      </c>
      <c r="F45" s="30">
        <f t="shared" si="0"/>
        <v>1175.675</v>
      </c>
      <c r="G45" s="30">
        <f t="shared" si="0"/>
        <v>1449.35</v>
      </c>
      <c r="H45" s="30">
        <f t="shared" si="0"/>
        <v>1946.4749999999999</v>
      </c>
    </row>
    <row r="46" spans="1:8" x14ac:dyDescent="0.25">
      <c r="A46" s="32">
        <v>22</v>
      </c>
      <c r="B46" s="32">
        <f t="shared" si="1"/>
        <v>990</v>
      </c>
      <c r="C46" s="30">
        <f t="shared" si="0"/>
        <v>706.22499999999991</v>
      </c>
      <c r="D46" s="30">
        <f t="shared" si="0"/>
        <v>957.34999999999991</v>
      </c>
      <c r="E46" s="30">
        <f t="shared" si="0"/>
        <v>1066</v>
      </c>
      <c r="F46" s="30">
        <f t="shared" si="0"/>
        <v>1232.05</v>
      </c>
      <c r="G46" s="30">
        <f t="shared" si="0"/>
        <v>1519.05</v>
      </c>
      <c r="H46" s="30">
        <f t="shared" si="0"/>
        <v>2038.7249999999999</v>
      </c>
    </row>
    <row r="47" spans="1:8" x14ac:dyDescent="0.25">
      <c r="A47" s="32">
        <v>23</v>
      </c>
      <c r="B47" s="32">
        <f t="shared" si="1"/>
        <v>1035</v>
      </c>
      <c r="C47" s="30">
        <f t="shared" si="0"/>
        <v>739.02499999999998</v>
      </c>
      <c r="D47" s="30">
        <f t="shared" si="0"/>
        <v>1001.425</v>
      </c>
      <c r="E47" s="30">
        <f t="shared" si="0"/>
        <v>1114.175</v>
      </c>
      <c r="F47" s="30">
        <f t="shared" si="0"/>
        <v>1287.3999999999999</v>
      </c>
      <c r="G47" s="30">
        <f t="shared" si="0"/>
        <v>1587.7249999999999</v>
      </c>
      <c r="H47" s="30">
        <f t="shared" si="0"/>
        <v>2132</v>
      </c>
    </row>
    <row r="48" spans="1:8" x14ac:dyDescent="0.25">
      <c r="A48" s="32">
        <v>24</v>
      </c>
      <c r="B48" s="32">
        <f t="shared" si="1"/>
        <v>1080</v>
      </c>
      <c r="C48" s="30">
        <f t="shared" si="0"/>
        <v>770.8</v>
      </c>
      <c r="D48" s="30">
        <f t="shared" si="0"/>
        <v>1044.4749999999999</v>
      </c>
      <c r="E48" s="30">
        <f t="shared" si="0"/>
        <v>1162.3499999999999</v>
      </c>
      <c r="F48" s="30">
        <f t="shared" si="0"/>
        <v>1343.7749999999999</v>
      </c>
      <c r="G48" s="30">
        <f t="shared" si="0"/>
        <v>1656.3999999999999</v>
      </c>
      <c r="H48" s="30">
        <f t="shared" si="0"/>
        <v>2224.25</v>
      </c>
    </row>
    <row r="49" spans="1:8" x14ac:dyDescent="0.25">
      <c r="A49" s="32">
        <v>25</v>
      </c>
      <c r="B49" s="32">
        <f t="shared" si="1"/>
        <v>1125</v>
      </c>
      <c r="C49" s="30">
        <f t="shared" si="0"/>
        <v>802.57499999999993</v>
      </c>
      <c r="D49" s="30">
        <f t="shared" si="0"/>
        <v>1088.55</v>
      </c>
      <c r="E49" s="30">
        <f t="shared" si="0"/>
        <v>1211.55</v>
      </c>
      <c r="F49" s="30">
        <f t="shared" si="0"/>
        <v>1399.1249999999998</v>
      </c>
      <c r="G49" s="30">
        <f t="shared" si="0"/>
        <v>1726.1</v>
      </c>
      <c r="H49" s="30">
        <f t="shared" si="0"/>
        <v>2317.5249999999996</v>
      </c>
    </row>
    <row r="50" spans="1:8" x14ac:dyDescent="0.25">
      <c r="A50" s="32">
        <v>26</v>
      </c>
      <c r="B50" s="32">
        <f t="shared" si="1"/>
        <v>1170</v>
      </c>
      <c r="C50" s="30">
        <f t="shared" si="0"/>
        <v>835.37499999999989</v>
      </c>
      <c r="D50" s="30">
        <f t="shared" si="0"/>
        <v>1131.5999999999999</v>
      </c>
      <c r="E50" s="30">
        <f t="shared" si="0"/>
        <v>1259.7249999999999</v>
      </c>
      <c r="F50" s="30">
        <f t="shared" si="0"/>
        <v>1455.4999999999998</v>
      </c>
      <c r="G50" s="30">
        <f t="shared" si="0"/>
        <v>1794.7749999999999</v>
      </c>
      <c r="H50" s="30">
        <f t="shared" si="0"/>
        <v>2409.7749999999996</v>
      </c>
    </row>
    <row r="51" spans="1:8" x14ac:dyDescent="0.25">
      <c r="A51" s="32">
        <v>27</v>
      </c>
      <c r="B51" s="32">
        <f t="shared" si="1"/>
        <v>1215</v>
      </c>
      <c r="C51" s="30">
        <f t="shared" si="0"/>
        <v>867.15</v>
      </c>
      <c r="D51" s="30">
        <f t="shared" si="0"/>
        <v>1174.6499999999999</v>
      </c>
      <c r="E51" s="30">
        <f t="shared" si="0"/>
        <v>1307.8999999999999</v>
      </c>
      <c r="F51" s="30">
        <f t="shared" si="0"/>
        <v>1511.8749999999998</v>
      </c>
      <c r="G51" s="30">
        <f t="shared" si="0"/>
        <v>1863.4499999999998</v>
      </c>
      <c r="H51" s="30">
        <f t="shared" si="0"/>
        <v>2502.0249999999996</v>
      </c>
    </row>
    <row r="52" spans="1:8" x14ac:dyDescent="0.25">
      <c r="A52" s="32">
        <v>28</v>
      </c>
      <c r="B52" s="32">
        <f t="shared" si="1"/>
        <v>1260</v>
      </c>
      <c r="C52" s="30">
        <f t="shared" si="0"/>
        <v>898.92499999999995</v>
      </c>
      <c r="D52" s="30">
        <f t="shared" si="0"/>
        <v>1218.7249999999999</v>
      </c>
      <c r="E52" s="30">
        <f t="shared" si="0"/>
        <v>1357.1</v>
      </c>
      <c r="F52" s="30">
        <f t="shared" ref="C52:H94" si="2">ROUND((50/49.8*($D$6*(F$24/1000)^$D$7*$G$2^($D$8+$D$9*F$24/1000)*EXP(-$D$10*$B52/F$24)))*$B52/1000,0)*1.025</f>
        <v>1567.2249999999999</v>
      </c>
      <c r="G52" s="30">
        <f t="shared" si="2"/>
        <v>1933.1499999999999</v>
      </c>
      <c r="H52" s="30">
        <f t="shared" si="2"/>
        <v>2595.2999999999997</v>
      </c>
    </row>
    <row r="53" spans="1:8" x14ac:dyDescent="0.25">
      <c r="A53" s="32">
        <v>29</v>
      </c>
      <c r="B53" s="32">
        <f t="shared" si="1"/>
        <v>1305</v>
      </c>
      <c r="C53" s="30">
        <f t="shared" si="2"/>
        <v>931.72499999999991</v>
      </c>
      <c r="D53" s="30">
        <f t="shared" si="2"/>
        <v>1261.7749999999999</v>
      </c>
      <c r="E53" s="30">
        <f t="shared" si="2"/>
        <v>1405.2749999999999</v>
      </c>
      <c r="F53" s="30">
        <f t="shared" si="2"/>
        <v>1623.6</v>
      </c>
      <c r="G53" s="30">
        <f t="shared" si="2"/>
        <v>2001.8249999999998</v>
      </c>
      <c r="H53" s="30">
        <f t="shared" si="2"/>
        <v>2687.5499999999997</v>
      </c>
    </row>
    <row r="54" spans="1:8" x14ac:dyDescent="0.25">
      <c r="A54" s="32">
        <v>30</v>
      </c>
      <c r="B54" s="32">
        <f t="shared" si="1"/>
        <v>1350</v>
      </c>
      <c r="C54" s="30">
        <f t="shared" si="2"/>
        <v>963.49999999999989</v>
      </c>
      <c r="D54" s="30">
        <f t="shared" si="2"/>
        <v>1305.8499999999999</v>
      </c>
      <c r="E54" s="30">
        <f t="shared" si="2"/>
        <v>1453.4499999999998</v>
      </c>
      <c r="F54" s="30">
        <f t="shared" si="2"/>
        <v>1678.9499999999998</v>
      </c>
      <c r="G54" s="30">
        <f t="shared" si="2"/>
        <v>2070.5</v>
      </c>
      <c r="H54" s="30">
        <f t="shared" si="2"/>
        <v>2780.8249999999998</v>
      </c>
    </row>
    <row r="55" spans="1:8" x14ac:dyDescent="0.25">
      <c r="A55" s="32">
        <v>31</v>
      </c>
      <c r="B55" s="32">
        <f t="shared" si="1"/>
        <v>1395</v>
      </c>
      <c r="C55" s="30">
        <f t="shared" si="2"/>
        <v>995.27499999999986</v>
      </c>
      <c r="D55" s="30">
        <f t="shared" si="2"/>
        <v>1348.8999999999999</v>
      </c>
      <c r="E55" s="30">
        <f t="shared" si="2"/>
        <v>1501.6249999999998</v>
      </c>
      <c r="F55" s="30">
        <f t="shared" si="2"/>
        <v>1735.3249999999998</v>
      </c>
      <c r="G55" s="30">
        <f t="shared" si="2"/>
        <v>2140.1999999999998</v>
      </c>
      <c r="H55" s="30">
        <f t="shared" si="2"/>
        <v>2873.0749999999998</v>
      </c>
    </row>
    <row r="56" spans="1:8" x14ac:dyDescent="0.25">
      <c r="A56" s="32">
        <v>32</v>
      </c>
      <c r="B56" s="32">
        <f t="shared" si="1"/>
        <v>1440</v>
      </c>
      <c r="C56" s="30">
        <f t="shared" si="2"/>
        <v>1028.0749999999998</v>
      </c>
      <c r="D56" s="30">
        <f t="shared" si="2"/>
        <v>1392.9749999999999</v>
      </c>
      <c r="E56" s="30">
        <f t="shared" si="2"/>
        <v>1550.8249999999998</v>
      </c>
      <c r="F56" s="30">
        <f t="shared" si="2"/>
        <v>1791.6999999999998</v>
      </c>
      <c r="G56" s="30">
        <f t="shared" si="2"/>
        <v>2208.875</v>
      </c>
      <c r="H56" s="30">
        <f t="shared" si="2"/>
        <v>2966.35</v>
      </c>
    </row>
    <row r="57" spans="1:8" x14ac:dyDescent="0.25">
      <c r="A57" s="32">
        <v>33</v>
      </c>
      <c r="B57" s="32">
        <f t="shared" si="1"/>
        <v>1485</v>
      </c>
      <c r="C57" s="30">
        <f t="shared" si="2"/>
        <v>1059.8499999999999</v>
      </c>
      <c r="D57" s="30">
        <f t="shared" si="2"/>
        <v>1436.0249999999999</v>
      </c>
      <c r="E57" s="30">
        <f t="shared" si="2"/>
        <v>1598.9999999999998</v>
      </c>
      <c r="F57" s="30">
        <f t="shared" si="2"/>
        <v>1847.0499999999997</v>
      </c>
      <c r="G57" s="30">
        <f t="shared" si="2"/>
        <v>2277.5499999999997</v>
      </c>
      <c r="H57" s="30">
        <f t="shared" si="2"/>
        <v>3058.6</v>
      </c>
    </row>
    <row r="58" spans="1:8" x14ac:dyDescent="0.25">
      <c r="A58" s="32">
        <v>34</v>
      </c>
      <c r="B58" s="32">
        <f t="shared" si="1"/>
        <v>1530</v>
      </c>
      <c r="C58" s="30">
        <f t="shared" si="2"/>
        <v>1091.625</v>
      </c>
      <c r="D58" s="30">
        <f t="shared" si="2"/>
        <v>1480.1</v>
      </c>
      <c r="E58" s="30">
        <f t="shared" si="2"/>
        <v>1647.175</v>
      </c>
      <c r="F58" s="30">
        <f t="shared" si="2"/>
        <v>1903.4249999999997</v>
      </c>
      <c r="G58" s="30">
        <f t="shared" si="2"/>
        <v>2347.25</v>
      </c>
      <c r="H58" s="30">
        <f t="shared" si="2"/>
        <v>3150.85</v>
      </c>
    </row>
    <row r="59" spans="1:8" x14ac:dyDescent="0.25">
      <c r="A59" s="32">
        <v>35</v>
      </c>
      <c r="B59" s="32">
        <f t="shared" si="1"/>
        <v>1575</v>
      </c>
      <c r="C59" s="30">
        <f t="shared" si="2"/>
        <v>1124.425</v>
      </c>
      <c r="D59" s="30">
        <f t="shared" si="2"/>
        <v>1523.1499999999999</v>
      </c>
      <c r="E59" s="30">
        <f t="shared" si="2"/>
        <v>1695.35</v>
      </c>
      <c r="F59" s="30">
        <f t="shared" si="2"/>
        <v>1958.7749999999999</v>
      </c>
      <c r="G59" s="30">
        <f t="shared" si="2"/>
        <v>2415.9249999999997</v>
      </c>
      <c r="H59" s="30">
        <f t="shared" si="2"/>
        <v>3244.1249999999995</v>
      </c>
    </row>
    <row r="60" spans="1:8" x14ac:dyDescent="0.25">
      <c r="A60" s="32">
        <v>36</v>
      </c>
      <c r="B60" s="32">
        <f t="shared" si="1"/>
        <v>1620</v>
      </c>
      <c r="C60" s="30">
        <f t="shared" si="2"/>
        <v>1156.1999999999998</v>
      </c>
      <c r="D60" s="30">
        <f t="shared" si="2"/>
        <v>1567.2249999999999</v>
      </c>
      <c r="E60" s="30">
        <f t="shared" si="2"/>
        <v>1744.55</v>
      </c>
      <c r="F60" s="30">
        <f t="shared" si="2"/>
        <v>2015.1499999999999</v>
      </c>
      <c r="G60" s="30">
        <f t="shared" si="2"/>
        <v>2484.6</v>
      </c>
      <c r="H60" s="30">
        <f t="shared" si="2"/>
        <v>3336.3749999999995</v>
      </c>
    </row>
    <row r="61" spans="1:8" x14ac:dyDescent="0.25">
      <c r="A61" s="32">
        <v>37</v>
      </c>
      <c r="B61" s="32">
        <f t="shared" si="1"/>
        <v>1665</v>
      </c>
      <c r="C61" s="30">
        <f t="shared" si="2"/>
        <v>1187.9749999999999</v>
      </c>
      <c r="D61" s="30">
        <f t="shared" si="2"/>
        <v>1610.2749999999999</v>
      </c>
      <c r="E61" s="30">
        <f t="shared" si="2"/>
        <v>1792.7249999999999</v>
      </c>
      <c r="F61" s="30">
        <f t="shared" si="2"/>
        <v>2071.5249999999996</v>
      </c>
      <c r="G61" s="30">
        <f t="shared" si="2"/>
        <v>2554.2999999999997</v>
      </c>
      <c r="H61" s="30">
        <f t="shared" si="2"/>
        <v>3429.6499999999996</v>
      </c>
    </row>
    <row r="62" spans="1:8" x14ac:dyDescent="0.25">
      <c r="A62" s="32">
        <v>38</v>
      </c>
      <c r="B62" s="32">
        <f t="shared" si="1"/>
        <v>1710</v>
      </c>
      <c r="C62" s="30">
        <f t="shared" si="2"/>
        <v>1220.7749999999999</v>
      </c>
      <c r="D62" s="30">
        <f t="shared" si="2"/>
        <v>1654.35</v>
      </c>
      <c r="E62" s="30">
        <f t="shared" si="2"/>
        <v>1840.8999999999999</v>
      </c>
      <c r="F62" s="30">
        <f t="shared" si="2"/>
        <v>2126.875</v>
      </c>
      <c r="G62" s="30">
        <f t="shared" si="2"/>
        <v>2622.9749999999999</v>
      </c>
      <c r="H62" s="30">
        <f t="shared" si="2"/>
        <v>3521.8999999999996</v>
      </c>
    </row>
    <row r="63" spans="1:8" x14ac:dyDescent="0.25">
      <c r="A63" s="32">
        <v>39</v>
      </c>
      <c r="B63" s="32">
        <f t="shared" si="1"/>
        <v>1755</v>
      </c>
      <c r="C63" s="30">
        <f t="shared" si="2"/>
        <v>1252.55</v>
      </c>
      <c r="D63" s="30">
        <f t="shared" si="2"/>
        <v>1697.3999999999999</v>
      </c>
      <c r="E63" s="30">
        <f t="shared" si="2"/>
        <v>1890.1</v>
      </c>
      <c r="F63" s="30">
        <f t="shared" si="2"/>
        <v>2183.25</v>
      </c>
      <c r="G63" s="30">
        <f t="shared" si="2"/>
        <v>2691.6499999999996</v>
      </c>
      <c r="H63" s="30">
        <f t="shared" si="2"/>
        <v>3614.1499999999996</v>
      </c>
    </row>
    <row r="64" spans="1:8" x14ac:dyDescent="0.25">
      <c r="A64" s="32">
        <v>40</v>
      </c>
      <c r="B64" s="32">
        <f t="shared" si="1"/>
        <v>1800</v>
      </c>
      <c r="C64" s="30">
        <f t="shared" si="2"/>
        <v>1284.3249999999998</v>
      </c>
      <c r="D64" s="30">
        <f t="shared" si="2"/>
        <v>1740.4499999999998</v>
      </c>
      <c r="E64" s="30">
        <f t="shared" si="2"/>
        <v>1938.2749999999999</v>
      </c>
      <c r="F64" s="30">
        <f t="shared" si="2"/>
        <v>2239.625</v>
      </c>
      <c r="G64" s="30">
        <f t="shared" si="2"/>
        <v>2761.35</v>
      </c>
      <c r="H64" s="30">
        <f t="shared" si="2"/>
        <v>3707.4249999999997</v>
      </c>
    </row>
    <row r="65" spans="1:8" x14ac:dyDescent="0.25">
      <c r="A65" s="32">
        <v>41</v>
      </c>
      <c r="B65" s="32">
        <f t="shared" si="1"/>
        <v>1845</v>
      </c>
      <c r="C65" s="30">
        <f t="shared" si="2"/>
        <v>1317.1249999999998</v>
      </c>
      <c r="D65" s="30">
        <f t="shared" si="2"/>
        <v>1784.5249999999999</v>
      </c>
      <c r="E65" s="30">
        <f t="shared" si="2"/>
        <v>1986.4499999999998</v>
      </c>
      <c r="F65" s="30">
        <f t="shared" si="2"/>
        <v>2294.9749999999999</v>
      </c>
      <c r="G65" s="30">
        <f t="shared" si="2"/>
        <v>2830.0249999999996</v>
      </c>
      <c r="H65" s="30">
        <f t="shared" si="2"/>
        <v>3799.6749999999997</v>
      </c>
    </row>
    <row r="66" spans="1:8" x14ac:dyDescent="0.25">
      <c r="A66" s="32">
        <v>42</v>
      </c>
      <c r="B66" s="32">
        <f t="shared" si="1"/>
        <v>1890</v>
      </c>
      <c r="C66" s="30">
        <f t="shared" si="2"/>
        <v>1348.8999999999999</v>
      </c>
      <c r="D66" s="30">
        <f t="shared" si="2"/>
        <v>1827.5749999999998</v>
      </c>
      <c r="E66" s="30">
        <f t="shared" si="2"/>
        <v>2034.6249999999998</v>
      </c>
      <c r="F66" s="30">
        <f t="shared" si="2"/>
        <v>2351.35</v>
      </c>
      <c r="G66" s="30">
        <f t="shared" si="2"/>
        <v>2898.7</v>
      </c>
      <c r="H66" s="30">
        <f t="shared" si="2"/>
        <v>3892.95</v>
      </c>
    </row>
    <row r="67" spans="1:8" x14ac:dyDescent="0.25">
      <c r="A67" s="32">
        <v>43</v>
      </c>
      <c r="B67" s="32">
        <f t="shared" si="1"/>
        <v>1935</v>
      </c>
      <c r="C67" s="30">
        <f t="shared" si="2"/>
        <v>1380.675</v>
      </c>
      <c r="D67" s="30">
        <f t="shared" si="2"/>
        <v>1871.6499999999999</v>
      </c>
      <c r="E67" s="30">
        <f t="shared" si="2"/>
        <v>2083.8249999999998</v>
      </c>
      <c r="F67" s="30">
        <f t="shared" si="2"/>
        <v>2406.6999999999998</v>
      </c>
      <c r="G67" s="30">
        <f t="shared" si="2"/>
        <v>2968.3999999999996</v>
      </c>
      <c r="H67" s="30">
        <f t="shared" si="2"/>
        <v>3985.2</v>
      </c>
    </row>
    <row r="68" spans="1:8" x14ac:dyDescent="0.25">
      <c r="A68" s="32">
        <v>44</v>
      </c>
      <c r="B68" s="32">
        <f t="shared" si="1"/>
        <v>1980</v>
      </c>
      <c r="C68" s="30">
        <f t="shared" si="2"/>
        <v>1413.4749999999999</v>
      </c>
      <c r="D68" s="30">
        <f t="shared" si="2"/>
        <v>1914.6999999999998</v>
      </c>
      <c r="E68" s="30">
        <f t="shared" si="2"/>
        <v>2132</v>
      </c>
      <c r="F68" s="30">
        <f t="shared" si="2"/>
        <v>2463.0749999999998</v>
      </c>
      <c r="G68" s="30">
        <f t="shared" si="2"/>
        <v>3037.0749999999998</v>
      </c>
      <c r="H68" s="30">
        <f t="shared" si="2"/>
        <v>4078.4749999999995</v>
      </c>
    </row>
    <row r="69" spans="1:8" x14ac:dyDescent="0.25">
      <c r="A69" s="32">
        <v>45</v>
      </c>
      <c r="B69" s="32">
        <f t="shared" si="1"/>
        <v>2025</v>
      </c>
      <c r="C69" s="30">
        <f t="shared" si="2"/>
        <v>1445.2499999999998</v>
      </c>
      <c r="D69" s="30">
        <f t="shared" si="2"/>
        <v>1958.7749999999999</v>
      </c>
      <c r="E69" s="30">
        <f t="shared" si="2"/>
        <v>2180.1749999999997</v>
      </c>
      <c r="F69" s="30">
        <f t="shared" si="2"/>
        <v>2519.4499999999998</v>
      </c>
      <c r="G69" s="30">
        <f t="shared" si="2"/>
        <v>3106.7749999999996</v>
      </c>
      <c r="H69" s="30">
        <f t="shared" si="2"/>
        <v>4170.7249999999995</v>
      </c>
    </row>
    <row r="70" spans="1:8" x14ac:dyDescent="0.25">
      <c r="A70" s="32">
        <v>46</v>
      </c>
      <c r="B70" s="32">
        <f t="shared" si="1"/>
        <v>2070</v>
      </c>
      <c r="C70" s="30">
        <f t="shared" si="2"/>
        <v>1477.0249999999999</v>
      </c>
      <c r="D70" s="30">
        <f t="shared" si="2"/>
        <v>2001.8249999999998</v>
      </c>
      <c r="E70" s="30">
        <f t="shared" si="2"/>
        <v>2228.35</v>
      </c>
      <c r="F70" s="30">
        <f t="shared" si="2"/>
        <v>2574.7999999999997</v>
      </c>
      <c r="G70" s="30">
        <f t="shared" si="2"/>
        <v>3175.45</v>
      </c>
      <c r="H70" s="30">
        <f t="shared" si="2"/>
        <v>4262.9749999999995</v>
      </c>
    </row>
    <row r="71" spans="1:8" x14ac:dyDescent="0.25">
      <c r="A71" s="32">
        <v>47</v>
      </c>
      <c r="B71" s="32">
        <f t="shared" si="1"/>
        <v>2115</v>
      </c>
      <c r="C71" s="30">
        <f t="shared" si="2"/>
        <v>1509.8249999999998</v>
      </c>
      <c r="D71" s="30">
        <f t="shared" si="2"/>
        <v>2045.8999999999999</v>
      </c>
      <c r="E71" s="30">
        <f t="shared" si="2"/>
        <v>2277.5499999999997</v>
      </c>
      <c r="F71" s="30">
        <f t="shared" si="2"/>
        <v>2631.1749999999997</v>
      </c>
      <c r="G71" s="30">
        <f t="shared" si="2"/>
        <v>3244.1249999999995</v>
      </c>
      <c r="H71" s="30">
        <f t="shared" si="2"/>
        <v>4356.25</v>
      </c>
    </row>
    <row r="72" spans="1:8" x14ac:dyDescent="0.25">
      <c r="A72" s="32">
        <v>48</v>
      </c>
      <c r="B72" s="32">
        <f t="shared" si="1"/>
        <v>2160</v>
      </c>
      <c r="C72" s="30">
        <f t="shared" si="2"/>
        <v>1541.6</v>
      </c>
      <c r="D72" s="30">
        <f t="shared" si="2"/>
        <v>2088.9499999999998</v>
      </c>
      <c r="E72" s="30">
        <f t="shared" si="2"/>
        <v>2325.7249999999999</v>
      </c>
      <c r="F72" s="30">
        <f t="shared" si="2"/>
        <v>2686.5249999999996</v>
      </c>
      <c r="G72" s="30">
        <f t="shared" si="2"/>
        <v>3313.8249999999998</v>
      </c>
      <c r="H72" s="30">
        <f t="shared" si="2"/>
        <v>4448.5</v>
      </c>
    </row>
    <row r="73" spans="1:8" x14ac:dyDescent="0.25">
      <c r="A73" s="32">
        <v>49</v>
      </c>
      <c r="B73" s="32">
        <f t="shared" si="1"/>
        <v>2205</v>
      </c>
      <c r="C73" s="30">
        <f t="shared" si="2"/>
        <v>1573.3749999999998</v>
      </c>
      <c r="D73" s="30">
        <f t="shared" si="2"/>
        <v>2133.0249999999996</v>
      </c>
      <c r="E73" s="30">
        <f t="shared" si="2"/>
        <v>2373.8999999999996</v>
      </c>
      <c r="F73" s="30">
        <f t="shared" si="2"/>
        <v>2742.8999999999996</v>
      </c>
      <c r="G73" s="30">
        <f t="shared" si="2"/>
        <v>3382.4999999999995</v>
      </c>
      <c r="H73" s="30">
        <f t="shared" si="2"/>
        <v>4541.7749999999996</v>
      </c>
    </row>
    <row r="74" spans="1:8" x14ac:dyDescent="0.25">
      <c r="A74" s="32">
        <v>50</v>
      </c>
      <c r="B74" s="32">
        <f t="shared" si="1"/>
        <v>2250</v>
      </c>
      <c r="C74" s="30">
        <f t="shared" si="2"/>
        <v>1606.175</v>
      </c>
      <c r="D74" s="30">
        <f t="shared" si="2"/>
        <v>2176.0749999999998</v>
      </c>
      <c r="E74" s="30">
        <f t="shared" si="2"/>
        <v>2423.1</v>
      </c>
      <c r="F74" s="30">
        <f t="shared" si="2"/>
        <v>2799.2749999999996</v>
      </c>
      <c r="G74" s="30">
        <f t="shared" si="2"/>
        <v>3451.1749999999997</v>
      </c>
      <c r="H74" s="30">
        <f t="shared" si="2"/>
        <v>4634.0249999999996</v>
      </c>
    </row>
    <row r="75" spans="1:8" x14ac:dyDescent="0.25">
      <c r="A75" s="32">
        <v>51</v>
      </c>
      <c r="B75" s="32">
        <f t="shared" si="1"/>
        <v>2295</v>
      </c>
      <c r="C75" s="30">
        <f t="shared" si="2"/>
        <v>1637.9499999999998</v>
      </c>
      <c r="D75" s="30">
        <f t="shared" si="2"/>
        <v>2220.1499999999996</v>
      </c>
      <c r="E75" s="30">
        <f t="shared" si="2"/>
        <v>2471.2749999999996</v>
      </c>
      <c r="F75" s="30">
        <f t="shared" si="2"/>
        <v>2854.6249999999995</v>
      </c>
      <c r="G75" s="30">
        <f t="shared" si="2"/>
        <v>3520.8749999999995</v>
      </c>
      <c r="H75" s="30">
        <f t="shared" si="2"/>
        <v>4727.2999999999993</v>
      </c>
    </row>
    <row r="76" spans="1:8" x14ac:dyDescent="0.25">
      <c r="A76" s="32">
        <v>52</v>
      </c>
      <c r="B76" s="32">
        <f t="shared" si="1"/>
        <v>2340</v>
      </c>
      <c r="C76" s="30">
        <f t="shared" si="2"/>
        <v>1669.7249999999999</v>
      </c>
      <c r="D76" s="30">
        <f t="shared" si="2"/>
        <v>2263.1999999999998</v>
      </c>
      <c r="E76" s="30">
        <f t="shared" si="2"/>
        <v>2519.4499999999998</v>
      </c>
      <c r="F76" s="30">
        <f t="shared" si="2"/>
        <v>2910.9999999999995</v>
      </c>
      <c r="G76" s="30">
        <f t="shared" si="2"/>
        <v>3589.5499999999997</v>
      </c>
      <c r="H76" s="30">
        <f t="shared" si="2"/>
        <v>4819.5499999999993</v>
      </c>
    </row>
    <row r="77" spans="1:8" x14ac:dyDescent="0.25">
      <c r="A77" s="32">
        <v>53</v>
      </c>
      <c r="B77" s="32">
        <f t="shared" si="1"/>
        <v>2385</v>
      </c>
      <c r="C77" s="30">
        <f t="shared" si="2"/>
        <v>1702.5249999999999</v>
      </c>
      <c r="D77" s="30">
        <f t="shared" si="2"/>
        <v>2306.25</v>
      </c>
      <c r="E77" s="30">
        <f t="shared" si="2"/>
        <v>2567.625</v>
      </c>
      <c r="F77" s="30">
        <f t="shared" si="2"/>
        <v>2967.3749999999995</v>
      </c>
      <c r="G77" s="30">
        <f t="shared" si="2"/>
        <v>3658.2249999999999</v>
      </c>
      <c r="H77" s="30">
        <f t="shared" si="2"/>
        <v>4911.7999999999993</v>
      </c>
    </row>
    <row r="78" spans="1:8" x14ac:dyDescent="0.25">
      <c r="A78" s="32">
        <v>54</v>
      </c>
      <c r="B78" s="32">
        <f t="shared" si="1"/>
        <v>2430</v>
      </c>
      <c r="C78" s="30">
        <f t="shared" si="2"/>
        <v>1734.3</v>
      </c>
      <c r="D78" s="30">
        <f t="shared" si="2"/>
        <v>2350.3249999999998</v>
      </c>
      <c r="E78" s="30">
        <f t="shared" si="2"/>
        <v>2616.8249999999998</v>
      </c>
      <c r="F78" s="30">
        <f t="shared" si="2"/>
        <v>3022.7249999999999</v>
      </c>
      <c r="G78" s="30">
        <f t="shared" si="2"/>
        <v>3727.9249999999997</v>
      </c>
      <c r="H78" s="30">
        <f t="shared" si="2"/>
        <v>5005.0749999999998</v>
      </c>
    </row>
    <row r="79" spans="1:8" x14ac:dyDescent="0.25">
      <c r="A79" s="32">
        <v>55</v>
      </c>
      <c r="B79" s="32">
        <f t="shared" si="1"/>
        <v>2475</v>
      </c>
      <c r="C79" s="30">
        <f t="shared" si="2"/>
        <v>1766.0749999999998</v>
      </c>
      <c r="D79" s="30">
        <f t="shared" si="2"/>
        <v>2393.375</v>
      </c>
      <c r="E79" s="30">
        <f t="shared" si="2"/>
        <v>2664.9999999999995</v>
      </c>
      <c r="F79" s="30">
        <f t="shared" si="2"/>
        <v>3079.1</v>
      </c>
      <c r="G79" s="30">
        <f t="shared" si="2"/>
        <v>3796.5999999999995</v>
      </c>
      <c r="H79" s="30">
        <f t="shared" si="2"/>
        <v>5097.3249999999998</v>
      </c>
    </row>
    <row r="80" spans="1:8" x14ac:dyDescent="0.25">
      <c r="A80" s="32">
        <v>56</v>
      </c>
      <c r="B80" s="32">
        <f t="shared" si="1"/>
        <v>2520</v>
      </c>
      <c r="C80" s="30">
        <f t="shared" si="2"/>
        <v>1798.8749999999998</v>
      </c>
      <c r="D80" s="30">
        <f t="shared" si="2"/>
        <v>2437.4499999999998</v>
      </c>
      <c r="E80" s="30">
        <f t="shared" si="2"/>
        <v>2713.1749999999997</v>
      </c>
      <c r="F80" s="30">
        <f t="shared" si="2"/>
        <v>3134.45</v>
      </c>
      <c r="G80" s="30">
        <f t="shared" si="2"/>
        <v>3865.2749999999996</v>
      </c>
      <c r="H80" s="30">
        <f t="shared" si="2"/>
        <v>5190.5999999999995</v>
      </c>
    </row>
    <row r="81" spans="1:10" x14ac:dyDescent="0.25">
      <c r="A81" s="32">
        <v>57</v>
      </c>
      <c r="B81" s="32">
        <f t="shared" si="1"/>
        <v>2565</v>
      </c>
      <c r="C81" s="30">
        <f t="shared" si="2"/>
        <v>1830.6499999999999</v>
      </c>
      <c r="D81" s="30">
        <f t="shared" si="2"/>
        <v>2480.5</v>
      </c>
      <c r="E81" s="30">
        <f t="shared" si="2"/>
        <v>2761.35</v>
      </c>
      <c r="F81" s="30">
        <f t="shared" si="2"/>
        <v>3190.8249999999998</v>
      </c>
      <c r="G81" s="30">
        <f t="shared" si="2"/>
        <v>3934.9749999999995</v>
      </c>
      <c r="H81" s="30">
        <f t="shared" si="2"/>
        <v>5282.8499999999995</v>
      </c>
    </row>
    <row r="82" spans="1:10" x14ac:dyDescent="0.25">
      <c r="A82" s="32">
        <v>58</v>
      </c>
      <c r="B82" s="32">
        <f t="shared" si="1"/>
        <v>2610</v>
      </c>
      <c r="C82" s="30">
        <f t="shared" si="2"/>
        <v>1862.4249999999997</v>
      </c>
      <c r="D82" s="30">
        <f t="shared" si="2"/>
        <v>2524.5749999999998</v>
      </c>
      <c r="E82" s="30">
        <f t="shared" si="2"/>
        <v>2810.5499999999997</v>
      </c>
      <c r="F82" s="30">
        <f t="shared" si="2"/>
        <v>3247.2</v>
      </c>
      <c r="G82" s="30">
        <f t="shared" si="2"/>
        <v>4003.6499999999996</v>
      </c>
      <c r="H82" s="30">
        <f t="shared" si="2"/>
        <v>5375.0999999999995</v>
      </c>
    </row>
    <row r="83" spans="1:10" x14ac:dyDescent="0.25">
      <c r="A83" s="32">
        <v>59</v>
      </c>
      <c r="B83" s="32">
        <f t="shared" si="1"/>
        <v>2655</v>
      </c>
      <c r="C83" s="30">
        <f t="shared" si="2"/>
        <v>1895.2249999999999</v>
      </c>
      <c r="D83" s="30">
        <f t="shared" si="2"/>
        <v>2567.625</v>
      </c>
      <c r="E83" s="30">
        <f t="shared" si="2"/>
        <v>2858.7249999999999</v>
      </c>
      <c r="F83" s="30">
        <f t="shared" si="2"/>
        <v>3302.5499999999997</v>
      </c>
      <c r="G83" s="30">
        <f t="shared" si="2"/>
        <v>4072.3249999999998</v>
      </c>
      <c r="H83" s="30">
        <f t="shared" si="2"/>
        <v>5468.3749999999991</v>
      </c>
    </row>
    <row r="84" spans="1:10" x14ac:dyDescent="0.25">
      <c r="A84" s="32">
        <v>60</v>
      </c>
      <c r="B84" s="32">
        <f t="shared" si="1"/>
        <v>2700</v>
      </c>
      <c r="C84" s="30">
        <f t="shared" si="2"/>
        <v>1926.9999999999998</v>
      </c>
      <c r="D84" s="30">
        <f t="shared" si="2"/>
        <v>2611.6999999999998</v>
      </c>
      <c r="E84" s="30">
        <f t="shared" si="2"/>
        <v>2906.8999999999996</v>
      </c>
      <c r="F84" s="30">
        <f t="shared" si="2"/>
        <v>3358.9249999999997</v>
      </c>
      <c r="G84" s="30">
        <f t="shared" si="2"/>
        <v>4142.0249999999996</v>
      </c>
      <c r="H84" s="30">
        <f t="shared" si="2"/>
        <v>5560.6249999999991</v>
      </c>
    </row>
    <row r="85" spans="1:10" x14ac:dyDescent="0.25">
      <c r="A85" s="32">
        <v>61</v>
      </c>
      <c r="B85" s="32">
        <f t="shared" si="1"/>
        <v>2745</v>
      </c>
      <c r="C85" s="30">
        <f t="shared" si="2"/>
        <v>1958.7749999999999</v>
      </c>
      <c r="D85" s="30">
        <f t="shared" si="2"/>
        <v>2654.7499999999995</v>
      </c>
      <c r="E85" s="30">
        <f t="shared" si="2"/>
        <v>2956.1</v>
      </c>
      <c r="F85" s="30">
        <f t="shared" si="2"/>
        <v>3414.2749999999996</v>
      </c>
      <c r="G85" s="30">
        <f t="shared" si="2"/>
        <v>4210.7</v>
      </c>
      <c r="H85" s="30">
        <f t="shared" si="2"/>
        <v>5653.9</v>
      </c>
    </row>
    <row r="86" spans="1:10" x14ac:dyDescent="0.25">
      <c r="A86" s="32">
        <v>62</v>
      </c>
      <c r="B86" s="32">
        <f t="shared" si="1"/>
        <v>2790</v>
      </c>
      <c r="C86" s="30">
        <f t="shared" si="2"/>
        <v>1991.5749999999998</v>
      </c>
      <c r="D86" s="30">
        <f t="shared" si="2"/>
        <v>2698.8249999999998</v>
      </c>
      <c r="E86" s="30">
        <f t="shared" si="2"/>
        <v>3004.2749999999996</v>
      </c>
      <c r="F86" s="30">
        <f t="shared" si="2"/>
        <v>3470.6499999999996</v>
      </c>
      <c r="G86" s="30">
        <f t="shared" si="2"/>
        <v>4279.375</v>
      </c>
      <c r="H86" s="30">
        <f t="shared" si="2"/>
        <v>5746.15</v>
      </c>
    </row>
    <row r="87" spans="1:10" x14ac:dyDescent="0.25">
      <c r="A87" s="32">
        <v>63</v>
      </c>
      <c r="B87" s="32">
        <f t="shared" si="1"/>
        <v>2835</v>
      </c>
      <c r="C87" s="30">
        <f t="shared" si="2"/>
        <v>2023.35</v>
      </c>
      <c r="D87" s="30">
        <f t="shared" si="2"/>
        <v>2741.8749999999995</v>
      </c>
      <c r="E87" s="30">
        <f t="shared" si="2"/>
        <v>3052.45</v>
      </c>
      <c r="F87" s="30">
        <f t="shared" si="2"/>
        <v>3527.0249999999996</v>
      </c>
      <c r="G87" s="30">
        <f t="shared" si="2"/>
        <v>4349.0749999999998</v>
      </c>
      <c r="H87" s="30">
        <f t="shared" si="2"/>
        <v>5839.4249999999993</v>
      </c>
    </row>
    <row r="88" spans="1:10" x14ac:dyDescent="0.25">
      <c r="A88" s="32">
        <v>64</v>
      </c>
      <c r="B88" s="32">
        <f t="shared" si="1"/>
        <v>2880</v>
      </c>
      <c r="C88" s="30">
        <f t="shared" si="2"/>
        <v>2055.125</v>
      </c>
      <c r="D88" s="30">
        <f t="shared" si="2"/>
        <v>2785.95</v>
      </c>
      <c r="E88" s="30">
        <f t="shared" si="2"/>
        <v>3100.6249999999995</v>
      </c>
      <c r="F88" s="30">
        <f t="shared" si="2"/>
        <v>3582.3749999999995</v>
      </c>
      <c r="G88" s="30">
        <f t="shared" si="2"/>
        <v>4417.75</v>
      </c>
      <c r="H88" s="30">
        <f t="shared" si="2"/>
        <v>5931.6749999999993</v>
      </c>
    </row>
    <row r="89" spans="1:10" x14ac:dyDescent="0.25">
      <c r="A89" s="32">
        <v>65</v>
      </c>
      <c r="B89" s="32">
        <f t="shared" si="1"/>
        <v>2925</v>
      </c>
      <c r="C89" s="30">
        <f t="shared" si="2"/>
        <v>2087.9249999999997</v>
      </c>
      <c r="D89" s="30">
        <f t="shared" si="2"/>
        <v>2828.9999999999995</v>
      </c>
      <c r="E89" s="30">
        <f t="shared" si="2"/>
        <v>3149.8249999999998</v>
      </c>
      <c r="F89" s="30">
        <f t="shared" si="2"/>
        <v>3638.7499999999995</v>
      </c>
      <c r="G89" s="30">
        <f t="shared" si="2"/>
        <v>4486.4249999999993</v>
      </c>
      <c r="H89" s="30">
        <f t="shared" si="2"/>
        <v>6023.9249999999993</v>
      </c>
    </row>
    <row r="90" spans="1:10" x14ac:dyDescent="0.25">
      <c r="A90" s="32">
        <v>66</v>
      </c>
      <c r="B90" s="32">
        <f t="shared" si="1"/>
        <v>2970</v>
      </c>
      <c r="C90" s="30">
        <f t="shared" si="2"/>
        <v>2119.6999999999998</v>
      </c>
      <c r="D90" s="30">
        <f t="shared" si="2"/>
        <v>2872.0499999999997</v>
      </c>
      <c r="E90" s="30">
        <f t="shared" si="2"/>
        <v>3197.9999999999995</v>
      </c>
      <c r="F90" s="30">
        <f t="shared" si="2"/>
        <v>3695.1249999999995</v>
      </c>
      <c r="G90" s="30">
        <f t="shared" si="2"/>
        <v>4556.125</v>
      </c>
      <c r="H90" s="30">
        <f t="shared" si="2"/>
        <v>6117.2</v>
      </c>
    </row>
    <row r="91" spans="1:10" x14ac:dyDescent="0.25">
      <c r="A91" s="32">
        <v>67</v>
      </c>
      <c r="B91" s="32">
        <f t="shared" ref="B91:B124" si="3">SUM(A91*45)</f>
        <v>3015</v>
      </c>
      <c r="C91" s="30">
        <f t="shared" si="2"/>
        <v>2152.5</v>
      </c>
      <c r="D91" s="30">
        <f t="shared" si="2"/>
        <v>2916.1249999999995</v>
      </c>
      <c r="E91" s="30">
        <f t="shared" si="2"/>
        <v>3246.1749999999997</v>
      </c>
      <c r="F91" s="30">
        <f t="shared" si="2"/>
        <v>3750.4749999999995</v>
      </c>
      <c r="G91" s="30">
        <f t="shared" si="2"/>
        <v>4624.7999999999993</v>
      </c>
      <c r="H91" s="30">
        <f t="shared" si="2"/>
        <v>6209.45</v>
      </c>
    </row>
    <row r="92" spans="1:10" x14ac:dyDescent="0.25">
      <c r="A92" s="32">
        <v>68</v>
      </c>
      <c r="B92" s="32">
        <f t="shared" si="3"/>
        <v>3060</v>
      </c>
      <c r="C92" s="30">
        <f t="shared" si="2"/>
        <v>2184.2749999999996</v>
      </c>
      <c r="D92" s="30">
        <f t="shared" si="2"/>
        <v>2959.1749999999997</v>
      </c>
      <c r="E92" s="30">
        <f t="shared" si="2"/>
        <v>3294.35</v>
      </c>
      <c r="F92" s="30">
        <f t="shared" si="2"/>
        <v>3806.8499999999995</v>
      </c>
      <c r="G92" s="30">
        <f t="shared" si="2"/>
        <v>4693.4749999999995</v>
      </c>
      <c r="H92" s="30">
        <f t="shared" si="2"/>
        <v>6302.7249999999995</v>
      </c>
    </row>
    <row r="93" spans="1:10" x14ac:dyDescent="0.25">
      <c r="A93" s="32">
        <v>69</v>
      </c>
      <c r="B93" s="32">
        <f t="shared" si="3"/>
        <v>3105</v>
      </c>
      <c r="C93" s="30">
        <f t="shared" si="2"/>
        <v>2216.0499999999997</v>
      </c>
      <c r="D93" s="30">
        <f t="shared" si="2"/>
        <v>3003.2499999999995</v>
      </c>
      <c r="E93" s="30">
        <f t="shared" si="2"/>
        <v>3343.5499999999997</v>
      </c>
      <c r="F93" s="30">
        <f t="shared" si="2"/>
        <v>3862.2</v>
      </c>
      <c r="G93" s="30">
        <f t="shared" si="2"/>
        <v>4763.1749999999993</v>
      </c>
      <c r="H93" s="30">
        <f t="shared" si="2"/>
        <v>6394.9749999999995</v>
      </c>
      <c r="J93" s="77"/>
    </row>
    <row r="94" spans="1:10" x14ac:dyDescent="0.25">
      <c r="A94" s="32">
        <v>70</v>
      </c>
      <c r="B94" s="32">
        <f t="shared" si="3"/>
        <v>3150</v>
      </c>
      <c r="C94" s="30">
        <f t="shared" si="2"/>
        <v>2248.85</v>
      </c>
      <c r="D94" s="30">
        <f t="shared" si="2"/>
        <v>3046.2999999999997</v>
      </c>
      <c r="E94" s="30">
        <f t="shared" si="2"/>
        <v>3391.7249999999999</v>
      </c>
      <c r="F94" s="30">
        <f t="shared" si="2"/>
        <v>3918.5749999999998</v>
      </c>
      <c r="G94" s="30">
        <f t="shared" si="2"/>
        <v>4831.8499999999995</v>
      </c>
      <c r="H94" s="30">
        <f t="shared" si="2"/>
        <v>6488.2499999999991</v>
      </c>
      <c r="J94" s="77"/>
    </row>
    <row r="95" spans="1:10" x14ac:dyDescent="0.25">
      <c r="A95" s="32">
        <v>71</v>
      </c>
      <c r="B95" s="32">
        <f t="shared" si="3"/>
        <v>3195</v>
      </c>
      <c r="C95" s="30">
        <f t="shared" ref="C95:H113" si="4">ROUND((50/49.8*($D$6*(C$24/1000)^$D$7*$G$2^($D$8+$D$9*C$24/1000)*EXP(-$D$10*$B95/C$24)))*$B95/1000,0)*1.025</f>
        <v>2280.625</v>
      </c>
      <c r="D95" s="30">
        <f t="shared" si="4"/>
        <v>3090.3749999999995</v>
      </c>
      <c r="E95" s="30">
        <f t="shared" si="4"/>
        <v>3439.8999999999996</v>
      </c>
      <c r="F95" s="30">
        <f t="shared" si="4"/>
        <v>3974.95</v>
      </c>
      <c r="G95" s="30">
        <f t="shared" si="4"/>
        <v>4900.5249999999996</v>
      </c>
      <c r="H95" s="30">
        <f t="shared" si="4"/>
        <v>6580.4999999999991</v>
      </c>
      <c r="J95" s="77"/>
    </row>
    <row r="96" spans="1:10" x14ac:dyDescent="0.25">
      <c r="A96" s="32">
        <v>72</v>
      </c>
      <c r="B96" s="32">
        <f t="shared" si="3"/>
        <v>3240</v>
      </c>
      <c r="C96" s="30">
        <f t="shared" si="4"/>
        <v>2312.3999999999996</v>
      </c>
      <c r="D96" s="30">
        <f t="shared" si="4"/>
        <v>3133.4249999999997</v>
      </c>
      <c r="E96" s="30">
        <f t="shared" si="4"/>
        <v>3488.0749999999998</v>
      </c>
      <c r="F96" s="30">
        <f t="shared" si="4"/>
        <v>4030.2999999999997</v>
      </c>
      <c r="G96" s="30">
        <f t="shared" si="4"/>
        <v>4970.2249999999995</v>
      </c>
      <c r="H96" s="30">
        <f t="shared" si="4"/>
        <v>6672.7499999999991</v>
      </c>
      <c r="J96" s="77"/>
    </row>
    <row r="97" spans="1:10" ht="12" customHeight="1" x14ac:dyDescent="0.25">
      <c r="A97" s="32">
        <v>73</v>
      </c>
      <c r="B97" s="32">
        <f t="shared" si="3"/>
        <v>3285</v>
      </c>
      <c r="C97" s="30">
        <f t="shared" si="4"/>
        <v>2345.1999999999998</v>
      </c>
      <c r="D97" s="30">
        <f t="shared" si="4"/>
        <v>3177.4999999999995</v>
      </c>
      <c r="E97" s="30">
        <f t="shared" si="4"/>
        <v>3537.2749999999996</v>
      </c>
      <c r="F97" s="30">
        <f t="shared" si="4"/>
        <v>4086.6749999999997</v>
      </c>
      <c r="G97" s="30">
        <f t="shared" si="4"/>
        <v>5038.8999999999996</v>
      </c>
      <c r="H97" s="30">
        <f t="shared" si="4"/>
        <v>6766.0249999999996</v>
      </c>
      <c r="J97" s="77"/>
    </row>
    <row r="98" spans="1:10" x14ac:dyDescent="0.25">
      <c r="A98" s="32">
        <v>74</v>
      </c>
      <c r="B98" s="32">
        <f t="shared" si="3"/>
        <v>3330</v>
      </c>
      <c r="C98" s="30">
        <f t="shared" si="4"/>
        <v>2376.9749999999999</v>
      </c>
      <c r="D98" s="30">
        <f t="shared" si="4"/>
        <v>3220.5499999999997</v>
      </c>
      <c r="E98" s="30">
        <f t="shared" si="4"/>
        <v>3585.45</v>
      </c>
      <c r="F98" s="30">
        <f t="shared" si="4"/>
        <v>4142.0249999999996</v>
      </c>
      <c r="G98" s="30">
        <f t="shared" si="4"/>
        <v>5108.5999999999995</v>
      </c>
      <c r="H98" s="30">
        <f t="shared" si="4"/>
        <v>6858.2749999999996</v>
      </c>
      <c r="J98" s="77"/>
    </row>
    <row r="99" spans="1:10" x14ac:dyDescent="0.25">
      <c r="A99" s="32">
        <v>75</v>
      </c>
      <c r="B99" s="32">
        <f t="shared" si="3"/>
        <v>3375</v>
      </c>
      <c r="C99" s="30">
        <f t="shared" si="4"/>
        <v>2408.75</v>
      </c>
      <c r="D99" s="30">
        <f t="shared" si="4"/>
        <v>3264.6249999999995</v>
      </c>
      <c r="E99" s="30">
        <f t="shared" si="4"/>
        <v>3633.6249999999995</v>
      </c>
      <c r="F99" s="30">
        <f t="shared" si="4"/>
        <v>4198.3999999999996</v>
      </c>
      <c r="G99" s="30">
        <f t="shared" si="4"/>
        <v>5177.2749999999996</v>
      </c>
      <c r="H99" s="30">
        <f t="shared" si="4"/>
        <v>6951.5499999999993</v>
      </c>
      <c r="J99" s="77"/>
    </row>
    <row r="100" spans="1:10" x14ac:dyDescent="0.25">
      <c r="A100" s="32">
        <v>76</v>
      </c>
      <c r="B100" s="32">
        <f t="shared" si="3"/>
        <v>3420</v>
      </c>
      <c r="C100" s="30">
        <f t="shared" si="4"/>
        <v>2441.5499999999997</v>
      </c>
      <c r="D100" s="30">
        <f t="shared" si="4"/>
        <v>3307.6749999999997</v>
      </c>
      <c r="E100" s="30">
        <f t="shared" si="4"/>
        <v>3682.8249999999998</v>
      </c>
      <c r="F100" s="30">
        <f t="shared" si="4"/>
        <v>4254.7749999999996</v>
      </c>
      <c r="G100" s="30">
        <f t="shared" si="4"/>
        <v>5245.95</v>
      </c>
      <c r="H100" s="30">
        <f t="shared" si="4"/>
        <v>7043.7999999999993</v>
      </c>
      <c r="J100" s="77"/>
    </row>
    <row r="101" spans="1:10" x14ac:dyDescent="0.25">
      <c r="A101" s="32">
        <v>77</v>
      </c>
      <c r="B101" s="32">
        <f t="shared" si="3"/>
        <v>3465</v>
      </c>
      <c r="C101" s="30">
        <f t="shared" si="4"/>
        <v>2473.3249999999998</v>
      </c>
      <c r="D101" s="30">
        <f t="shared" si="4"/>
        <v>3351.7499999999995</v>
      </c>
      <c r="E101" s="30">
        <f t="shared" si="4"/>
        <v>3730.9999999999995</v>
      </c>
      <c r="F101" s="30">
        <f t="shared" si="4"/>
        <v>4310.125</v>
      </c>
      <c r="G101" s="30">
        <f t="shared" si="4"/>
        <v>5315.65</v>
      </c>
      <c r="H101" s="30">
        <f t="shared" si="4"/>
        <v>7137.0749999999998</v>
      </c>
      <c r="J101" s="77"/>
    </row>
    <row r="102" spans="1:10" x14ac:dyDescent="0.25">
      <c r="A102" s="32">
        <v>78</v>
      </c>
      <c r="B102" s="32">
        <f t="shared" si="3"/>
        <v>3510</v>
      </c>
      <c r="C102" s="30">
        <f t="shared" si="4"/>
        <v>2505.1</v>
      </c>
      <c r="D102" s="30">
        <f t="shared" si="4"/>
        <v>3394.7999999999997</v>
      </c>
      <c r="E102" s="30">
        <f t="shared" si="4"/>
        <v>3779.1749999999997</v>
      </c>
      <c r="F102" s="30">
        <f t="shared" si="4"/>
        <v>4366.5</v>
      </c>
      <c r="G102" s="30">
        <f t="shared" si="4"/>
        <v>5384.3249999999998</v>
      </c>
      <c r="H102" s="30">
        <f t="shared" si="4"/>
        <v>7229.3249999999998</v>
      </c>
      <c r="J102" s="77"/>
    </row>
    <row r="103" spans="1:10" x14ac:dyDescent="0.25">
      <c r="A103" s="32">
        <v>79</v>
      </c>
      <c r="B103" s="32">
        <f t="shared" si="3"/>
        <v>3555</v>
      </c>
      <c r="C103" s="30">
        <f t="shared" si="4"/>
        <v>2537.8999999999996</v>
      </c>
      <c r="D103" s="30">
        <f t="shared" si="4"/>
        <v>3437.85</v>
      </c>
      <c r="E103" s="30">
        <f t="shared" si="4"/>
        <v>3827.3499999999995</v>
      </c>
      <c r="F103" s="30">
        <f t="shared" si="4"/>
        <v>4421.8499999999995</v>
      </c>
      <c r="G103" s="30">
        <f t="shared" si="4"/>
        <v>5452.9999999999991</v>
      </c>
      <c r="H103" s="30">
        <f t="shared" si="4"/>
        <v>7321.5749999999998</v>
      </c>
      <c r="J103" s="77"/>
    </row>
    <row r="104" spans="1:10" x14ac:dyDescent="0.25">
      <c r="A104" s="32">
        <v>80</v>
      </c>
      <c r="B104" s="32">
        <f t="shared" si="3"/>
        <v>3600</v>
      </c>
      <c r="C104" s="30">
        <f t="shared" si="4"/>
        <v>2569.6749999999997</v>
      </c>
      <c r="D104" s="30">
        <f t="shared" si="4"/>
        <v>3481.9249999999997</v>
      </c>
      <c r="E104" s="30">
        <f t="shared" si="4"/>
        <v>3876.5499999999997</v>
      </c>
      <c r="F104" s="30">
        <f t="shared" si="4"/>
        <v>4478.2249999999995</v>
      </c>
      <c r="G104" s="30">
        <f t="shared" si="4"/>
        <v>5522.7</v>
      </c>
      <c r="H104" s="30">
        <f t="shared" si="4"/>
        <v>7414.8499999999995</v>
      </c>
      <c r="J104" s="77"/>
    </row>
    <row r="105" spans="1:10" x14ac:dyDescent="0.25">
      <c r="A105" s="32">
        <v>81</v>
      </c>
      <c r="B105" s="32">
        <f t="shared" si="3"/>
        <v>3645</v>
      </c>
      <c r="C105" s="30">
        <f t="shared" si="4"/>
        <v>2601.4499999999998</v>
      </c>
      <c r="D105" s="30">
        <f t="shared" si="4"/>
        <v>3524.9749999999999</v>
      </c>
      <c r="E105" s="30">
        <f t="shared" si="4"/>
        <v>3924.7249999999995</v>
      </c>
      <c r="F105" s="30">
        <f t="shared" si="4"/>
        <v>4534.5999999999995</v>
      </c>
      <c r="G105" s="30">
        <f t="shared" si="4"/>
        <v>5591.3749999999991</v>
      </c>
      <c r="H105" s="30">
        <f t="shared" si="4"/>
        <v>7507.0999999999995</v>
      </c>
      <c r="J105" s="77"/>
    </row>
    <row r="106" spans="1:10" x14ac:dyDescent="0.25">
      <c r="A106" s="32">
        <v>82</v>
      </c>
      <c r="B106" s="32">
        <f t="shared" si="3"/>
        <v>3690</v>
      </c>
      <c r="C106" s="30">
        <f t="shared" si="4"/>
        <v>2634.2499999999995</v>
      </c>
      <c r="D106" s="30">
        <f t="shared" si="4"/>
        <v>3569.0499999999997</v>
      </c>
      <c r="E106" s="30">
        <f t="shared" si="4"/>
        <v>3972.8999999999996</v>
      </c>
      <c r="F106" s="30">
        <f t="shared" si="4"/>
        <v>4589.95</v>
      </c>
      <c r="G106" s="30">
        <f t="shared" si="4"/>
        <v>5660.0499999999993</v>
      </c>
      <c r="H106" s="30">
        <f t="shared" si="4"/>
        <v>7600.3749999999991</v>
      </c>
      <c r="J106" s="77"/>
    </row>
    <row r="107" spans="1:10" x14ac:dyDescent="0.25">
      <c r="A107" s="32">
        <v>83</v>
      </c>
      <c r="B107" s="32">
        <f t="shared" si="3"/>
        <v>3735</v>
      </c>
      <c r="C107" s="30">
        <f t="shared" si="4"/>
        <v>2666.0249999999996</v>
      </c>
      <c r="D107" s="30">
        <f t="shared" si="4"/>
        <v>3612.1</v>
      </c>
      <c r="E107" s="30">
        <f t="shared" si="4"/>
        <v>4021.0749999999998</v>
      </c>
      <c r="F107" s="30">
        <f t="shared" si="4"/>
        <v>4646.3249999999998</v>
      </c>
      <c r="G107" s="30">
        <f t="shared" si="4"/>
        <v>5729.7499999999991</v>
      </c>
      <c r="H107" s="30">
        <f t="shared" si="4"/>
        <v>7692.6249999999991</v>
      </c>
      <c r="J107" s="77"/>
    </row>
    <row r="108" spans="1:10" x14ac:dyDescent="0.25">
      <c r="A108" s="32">
        <v>84</v>
      </c>
      <c r="B108" s="32">
        <f t="shared" si="3"/>
        <v>3780</v>
      </c>
      <c r="C108" s="30">
        <f t="shared" si="4"/>
        <v>2697.7999999999997</v>
      </c>
      <c r="D108" s="30">
        <f t="shared" si="4"/>
        <v>3656.1749999999997</v>
      </c>
      <c r="E108" s="30">
        <f t="shared" si="4"/>
        <v>4070.2749999999996</v>
      </c>
      <c r="F108" s="30">
        <f t="shared" si="4"/>
        <v>4702.7</v>
      </c>
      <c r="G108" s="30">
        <f t="shared" si="4"/>
        <v>5798.4249999999993</v>
      </c>
      <c r="H108" s="30">
        <f t="shared" si="4"/>
        <v>7784.8749999999991</v>
      </c>
      <c r="J108" s="77"/>
    </row>
    <row r="109" spans="1:10" x14ac:dyDescent="0.25">
      <c r="A109" s="32">
        <v>85</v>
      </c>
      <c r="B109" s="32">
        <f t="shared" si="3"/>
        <v>3825</v>
      </c>
      <c r="C109" s="30">
        <f t="shared" si="4"/>
        <v>2730.6</v>
      </c>
      <c r="D109" s="30">
        <f t="shared" si="4"/>
        <v>3699.2249999999995</v>
      </c>
      <c r="E109" s="30">
        <f t="shared" si="4"/>
        <v>4118.45</v>
      </c>
      <c r="F109" s="30">
        <f t="shared" si="4"/>
        <v>4758.0499999999993</v>
      </c>
      <c r="G109" s="30">
        <f t="shared" si="4"/>
        <v>5867.0999999999995</v>
      </c>
      <c r="H109" s="30">
        <f t="shared" si="4"/>
        <v>7878.15</v>
      </c>
      <c r="J109" s="77"/>
    </row>
    <row r="110" spans="1:10" x14ac:dyDescent="0.25">
      <c r="A110" s="32">
        <v>86</v>
      </c>
      <c r="B110" s="32">
        <f t="shared" si="3"/>
        <v>3870</v>
      </c>
      <c r="C110" s="30">
        <f t="shared" si="4"/>
        <v>2762.3749999999995</v>
      </c>
      <c r="D110" s="30">
        <f t="shared" si="4"/>
        <v>3743.2999999999997</v>
      </c>
      <c r="E110" s="30">
        <f t="shared" si="4"/>
        <v>4166.625</v>
      </c>
      <c r="F110" s="30">
        <f t="shared" si="4"/>
        <v>4814.4249999999993</v>
      </c>
      <c r="G110" s="30">
        <f t="shared" si="4"/>
        <v>5936.7999999999993</v>
      </c>
      <c r="H110" s="30">
        <f t="shared" si="4"/>
        <v>7970.4</v>
      </c>
      <c r="J110" s="77"/>
    </row>
    <row r="111" spans="1:10" x14ac:dyDescent="0.25">
      <c r="A111" s="32">
        <v>87</v>
      </c>
      <c r="B111" s="32">
        <f t="shared" si="3"/>
        <v>3915</v>
      </c>
      <c r="C111" s="30">
        <f t="shared" si="4"/>
        <v>2794.1499999999996</v>
      </c>
      <c r="D111" s="30">
        <f t="shared" si="4"/>
        <v>3786.3499999999995</v>
      </c>
      <c r="E111" s="30">
        <f t="shared" si="4"/>
        <v>4215.8249999999998</v>
      </c>
      <c r="F111" s="30">
        <f t="shared" si="4"/>
        <v>4869.7749999999996</v>
      </c>
      <c r="G111" s="30">
        <f t="shared" si="4"/>
        <v>6005.4749999999995</v>
      </c>
      <c r="H111" s="30">
        <f t="shared" si="4"/>
        <v>8063.6749999999993</v>
      </c>
      <c r="J111" s="77"/>
    </row>
    <row r="112" spans="1:10" x14ac:dyDescent="0.25">
      <c r="A112" s="32">
        <v>88</v>
      </c>
      <c r="B112" s="32">
        <f t="shared" si="3"/>
        <v>3960</v>
      </c>
      <c r="C112" s="30">
        <f t="shared" si="4"/>
        <v>2826.95</v>
      </c>
      <c r="D112" s="30">
        <f t="shared" si="4"/>
        <v>3830.4249999999997</v>
      </c>
      <c r="E112" s="30">
        <f t="shared" si="4"/>
        <v>4264</v>
      </c>
      <c r="F112" s="30">
        <f t="shared" si="4"/>
        <v>4926.1499999999996</v>
      </c>
      <c r="G112" s="30">
        <f t="shared" si="4"/>
        <v>6074.15</v>
      </c>
      <c r="H112" s="30">
        <f t="shared" si="4"/>
        <v>8155.9249999999993</v>
      </c>
      <c r="J112" s="77"/>
    </row>
    <row r="113" spans="1:10" x14ac:dyDescent="0.25">
      <c r="A113" s="32">
        <v>89</v>
      </c>
      <c r="B113" s="32">
        <f t="shared" si="3"/>
        <v>4005</v>
      </c>
      <c r="C113" s="30">
        <f t="shared" si="4"/>
        <v>2858.7249999999999</v>
      </c>
      <c r="D113" s="30">
        <f t="shared" si="4"/>
        <v>3873.4749999999995</v>
      </c>
      <c r="E113" s="30">
        <f t="shared" si="4"/>
        <v>4312.1749999999993</v>
      </c>
      <c r="F113" s="30">
        <f t="shared" si="4"/>
        <v>4982.5249999999996</v>
      </c>
      <c r="G113" s="30">
        <f t="shared" si="4"/>
        <v>6143.8499999999995</v>
      </c>
      <c r="H113" s="30">
        <f t="shared" si="4"/>
        <v>8249.1999999999989</v>
      </c>
      <c r="J113" s="77"/>
    </row>
    <row r="114" spans="1:10" x14ac:dyDescent="0.25">
      <c r="A114" s="32">
        <v>90</v>
      </c>
      <c r="B114" s="32">
        <f t="shared" si="3"/>
        <v>4050</v>
      </c>
      <c r="C114" s="30">
        <f t="shared" ref="C114:H124" si="5">ROUND((50/49.8*($D$6*(C$24/1000)^$D$7*$G$2^($D$8+$D$9*C$24/1000)*EXP(-$D$10*$B114/C$24)))*$B114/1000,0)*1.025</f>
        <v>2890.4999999999995</v>
      </c>
      <c r="D114" s="30">
        <f t="shared" si="5"/>
        <v>3916.5249999999996</v>
      </c>
      <c r="E114" s="30">
        <f t="shared" si="5"/>
        <v>4360.3499999999995</v>
      </c>
      <c r="F114" s="30">
        <f t="shared" si="5"/>
        <v>5037.875</v>
      </c>
      <c r="G114" s="30">
        <f t="shared" si="5"/>
        <v>6212.5249999999996</v>
      </c>
      <c r="H114" s="30">
        <f t="shared" si="5"/>
        <v>8341.4499999999989</v>
      </c>
      <c r="J114" s="77"/>
    </row>
    <row r="115" spans="1:10" x14ac:dyDescent="0.25">
      <c r="A115" s="32">
        <v>91</v>
      </c>
      <c r="B115" s="32">
        <f t="shared" si="3"/>
        <v>4095</v>
      </c>
      <c r="C115" s="30">
        <f t="shared" si="5"/>
        <v>2923.2999999999997</v>
      </c>
      <c r="D115" s="30">
        <f t="shared" si="5"/>
        <v>3960.5999999999995</v>
      </c>
      <c r="E115" s="30">
        <f t="shared" si="5"/>
        <v>4409.5499999999993</v>
      </c>
      <c r="F115" s="30">
        <f t="shared" si="5"/>
        <v>5094.25</v>
      </c>
      <c r="G115" s="30">
        <f t="shared" si="5"/>
        <v>6281.2</v>
      </c>
      <c r="H115" s="30">
        <f t="shared" si="5"/>
        <v>8433.6999999999989</v>
      </c>
      <c r="J115" s="77"/>
    </row>
    <row r="116" spans="1:10" x14ac:dyDescent="0.25">
      <c r="A116" s="32">
        <v>92</v>
      </c>
      <c r="B116" s="32">
        <f t="shared" si="3"/>
        <v>4140</v>
      </c>
      <c r="C116" s="30">
        <f t="shared" si="5"/>
        <v>2955.0749999999998</v>
      </c>
      <c r="D116" s="30">
        <f t="shared" si="5"/>
        <v>4003.6499999999996</v>
      </c>
      <c r="E116" s="30">
        <f t="shared" si="5"/>
        <v>4457.7249999999995</v>
      </c>
      <c r="F116" s="30">
        <f t="shared" si="5"/>
        <v>5149.5999999999995</v>
      </c>
      <c r="G116" s="30">
        <f t="shared" si="5"/>
        <v>6350.9</v>
      </c>
      <c r="H116" s="30">
        <f t="shared" si="5"/>
        <v>8526.9749999999985</v>
      </c>
      <c r="J116" s="77"/>
    </row>
    <row r="117" spans="1:10" x14ac:dyDescent="0.25">
      <c r="A117" s="32">
        <v>93</v>
      </c>
      <c r="B117" s="32">
        <f t="shared" si="3"/>
        <v>4185</v>
      </c>
      <c r="C117" s="30">
        <f t="shared" si="5"/>
        <v>2986.85</v>
      </c>
      <c r="D117" s="30">
        <f t="shared" si="5"/>
        <v>4047.7249999999995</v>
      </c>
      <c r="E117" s="30">
        <f t="shared" si="5"/>
        <v>4505.8999999999996</v>
      </c>
      <c r="F117" s="30">
        <f t="shared" si="5"/>
        <v>5205.9749999999995</v>
      </c>
      <c r="G117" s="30">
        <f t="shared" si="5"/>
        <v>6419.5749999999998</v>
      </c>
      <c r="H117" s="30">
        <f t="shared" si="5"/>
        <v>8619.2249999999985</v>
      </c>
      <c r="J117" s="77"/>
    </row>
    <row r="118" spans="1:10" x14ac:dyDescent="0.25">
      <c r="A118" s="32">
        <v>94</v>
      </c>
      <c r="B118" s="32">
        <f t="shared" si="3"/>
        <v>4230</v>
      </c>
      <c r="C118" s="30">
        <f t="shared" si="5"/>
        <v>3019.6499999999996</v>
      </c>
      <c r="D118" s="30">
        <f t="shared" si="5"/>
        <v>4090.7749999999996</v>
      </c>
      <c r="E118" s="30">
        <f t="shared" si="5"/>
        <v>4554.0749999999998</v>
      </c>
      <c r="F118" s="30">
        <f t="shared" si="5"/>
        <v>5262.3499999999995</v>
      </c>
      <c r="G118" s="30">
        <f t="shared" si="5"/>
        <v>6488.2499999999991</v>
      </c>
      <c r="H118" s="30">
        <f t="shared" si="5"/>
        <v>8712.5</v>
      </c>
      <c r="J118" s="77"/>
    </row>
    <row r="119" spans="1:10" x14ac:dyDescent="0.25">
      <c r="A119" s="32">
        <v>95</v>
      </c>
      <c r="B119" s="32">
        <f t="shared" si="3"/>
        <v>4275</v>
      </c>
      <c r="C119" s="30">
        <f t="shared" si="5"/>
        <v>3051.4249999999997</v>
      </c>
      <c r="D119" s="30">
        <f t="shared" si="5"/>
        <v>4134.8499999999995</v>
      </c>
      <c r="E119" s="30">
        <f t="shared" si="5"/>
        <v>4603.2749999999996</v>
      </c>
      <c r="F119" s="30">
        <f t="shared" si="5"/>
        <v>5317.7</v>
      </c>
      <c r="G119" s="30">
        <f t="shared" si="5"/>
        <v>6557.95</v>
      </c>
      <c r="H119" s="30">
        <f t="shared" si="5"/>
        <v>8804.75</v>
      </c>
      <c r="J119" s="77"/>
    </row>
    <row r="120" spans="1:10" x14ac:dyDescent="0.25">
      <c r="A120" s="32">
        <v>96</v>
      </c>
      <c r="B120" s="32">
        <f t="shared" si="3"/>
        <v>4320</v>
      </c>
      <c r="C120" s="30">
        <f t="shared" si="5"/>
        <v>3083.2</v>
      </c>
      <c r="D120" s="30">
        <f t="shared" si="5"/>
        <v>4177.8999999999996</v>
      </c>
      <c r="E120" s="30">
        <f t="shared" si="5"/>
        <v>4651.45</v>
      </c>
      <c r="F120" s="30">
        <f t="shared" si="5"/>
        <v>5374.0749999999998</v>
      </c>
      <c r="G120" s="30">
        <f t="shared" si="5"/>
        <v>6626.6249999999991</v>
      </c>
      <c r="H120" s="30">
        <f t="shared" si="5"/>
        <v>8898.0249999999996</v>
      </c>
      <c r="J120" s="77"/>
    </row>
    <row r="121" spans="1:10" x14ac:dyDescent="0.25">
      <c r="A121" s="32">
        <v>97</v>
      </c>
      <c r="B121" s="32">
        <f t="shared" si="3"/>
        <v>4365</v>
      </c>
      <c r="C121" s="30">
        <f t="shared" si="5"/>
        <v>3115.9999999999995</v>
      </c>
      <c r="D121" s="30">
        <f t="shared" si="5"/>
        <v>4221.9749999999995</v>
      </c>
      <c r="E121" s="30">
        <f t="shared" si="5"/>
        <v>4699.625</v>
      </c>
      <c r="F121" s="30">
        <f t="shared" si="5"/>
        <v>5430.45</v>
      </c>
      <c r="G121" s="30">
        <f t="shared" si="5"/>
        <v>6695.2999999999993</v>
      </c>
      <c r="H121" s="30">
        <f t="shared" si="5"/>
        <v>8990.2749999999996</v>
      </c>
      <c r="J121" s="77"/>
    </row>
    <row r="122" spans="1:10" x14ac:dyDescent="0.25">
      <c r="A122" s="32">
        <v>98</v>
      </c>
      <c r="B122" s="32">
        <f t="shared" si="3"/>
        <v>4410</v>
      </c>
      <c r="C122" s="30">
        <f t="shared" si="5"/>
        <v>3147.7749999999996</v>
      </c>
      <c r="D122" s="30">
        <f t="shared" si="5"/>
        <v>4265.0249999999996</v>
      </c>
      <c r="E122" s="30">
        <f t="shared" si="5"/>
        <v>4748.8249999999998</v>
      </c>
      <c r="F122" s="30">
        <f t="shared" si="5"/>
        <v>5485.7999999999993</v>
      </c>
      <c r="G122" s="30">
        <f t="shared" si="5"/>
        <v>6764.9999999999991</v>
      </c>
      <c r="H122" s="30">
        <f t="shared" si="5"/>
        <v>9082.5249999999996</v>
      </c>
      <c r="J122" s="77"/>
    </row>
    <row r="123" spans="1:10" x14ac:dyDescent="0.25">
      <c r="A123" s="32">
        <v>99</v>
      </c>
      <c r="B123" s="32">
        <f t="shared" si="3"/>
        <v>4455</v>
      </c>
      <c r="C123" s="30">
        <f t="shared" si="5"/>
        <v>3179.5499999999997</v>
      </c>
      <c r="D123" s="30">
        <f t="shared" si="5"/>
        <v>4309.0999999999995</v>
      </c>
      <c r="E123" s="30">
        <f t="shared" si="5"/>
        <v>4797</v>
      </c>
      <c r="F123" s="30">
        <f t="shared" si="5"/>
        <v>5542.1749999999993</v>
      </c>
      <c r="G123" s="30">
        <f t="shared" si="5"/>
        <v>6833.6749999999993</v>
      </c>
      <c r="H123" s="30">
        <f t="shared" si="5"/>
        <v>9175.7999999999993</v>
      </c>
      <c r="J123" s="77"/>
    </row>
    <row r="124" spans="1:10" x14ac:dyDescent="0.25">
      <c r="A124" s="32">
        <v>100</v>
      </c>
      <c r="B124" s="32">
        <f t="shared" si="3"/>
        <v>4500</v>
      </c>
      <c r="C124" s="30">
        <f t="shared" si="5"/>
        <v>3212.35</v>
      </c>
      <c r="D124" s="30">
        <f t="shared" si="5"/>
        <v>4352.1499999999996</v>
      </c>
      <c r="E124" s="30">
        <f t="shared" si="5"/>
        <v>4845.1749999999993</v>
      </c>
      <c r="F124" s="30">
        <f t="shared" si="5"/>
        <v>5597.5249999999996</v>
      </c>
      <c r="G124" s="30">
        <f t="shared" si="5"/>
        <v>6902.3499999999995</v>
      </c>
      <c r="H124" s="30">
        <f t="shared" si="5"/>
        <v>9268.0499999999993</v>
      </c>
      <c r="J124" s="77"/>
    </row>
    <row r="125" spans="1:10" x14ac:dyDescent="0.25">
      <c r="J125" s="77"/>
    </row>
    <row r="126" spans="1:10" ht="15.75" thickBot="1" x14ac:dyDescent="0.3">
      <c r="A126" s="25" t="s">
        <v>27</v>
      </c>
      <c r="B126" s="25"/>
      <c r="C126" s="25"/>
      <c r="D126" s="78"/>
      <c r="E126" s="31"/>
      <c r="F126" s="31"/>
      <c r="G126" s="31"/>
      <c r="H126" s="31"/>
      <c r="I126" s="31"/>
      <c r="J126" s="77"/>
    </row>
    <row r="127" spans="1:10" ht="20.25" x14ac:dyDescent="0.3">
      <c r="A127" s="36" t="s">
        <v>28</v>
      </c>
      <c r="B127" s="37" t="s">
        <v>29</v>
      </c>
      <c r="C127" s="87" t="s">
        <v>30</v>
      </c>
      <c r="D127" s="88"/>
      <c r="E127" s="88"/>
      <c r="F127" s="88"/>
      <c r="G127" s="88"/>
      <c r="H127" s="79" t="s">
        <v>31</v>
      </c>
      <c r="I127" s="25"/>
      <c r="J127" s="77"/>
    </row>
    <row r="128" spans="1:10" ht="18.75" thickBot="1" x14ac:dyDescent="0.3">
      <c r="A128" s="39" t="s">
        <v>25</v>
      </c>
      <c r="B128" s="32" t="s">
        <v>26</v>
      </c>
      <c r="C128" s="15">
        <v>440</v>
      </c>
      <c r="D128" s="43">
        <v>500</v>
      </c>
      <c r="E128" s="43">
        <v>590</v>
      </c>
      <c r="F128" s="43">
        <v>740</v>
      </c>
      <c r="G128" s="43">
        <v>990</v>
      </c>
      <c r="H128" s="81">
        <v>1500</v>
      </c>
      <c r="I128" s="77"/>
    </row>
    <row r="129" spans="1:10" ht="18.75" thickBot="1" x14ac:dyDescent="0.3">
      <c r="A129" s="57">
        <v>100</v>
      </c>
      <c r="B129" s="20">
        <f>SUM(A129*45)</f>
        <v>4500</v>
      </c>
      <c r="C129" s="40">
        <f>ROUND((50/49.8*($D$6*(D$24/1000)^$D$7*$G$2^($D$8+$D$9*D$24/1000)*EXP(-$D$10*$B129/D$24)))*$B129/1000,0)*1.025</f>
        <v>4352.1499999999996</v>
      </c>
      <c r="D129" s="40">
        <f>ROUND((50/49.8*($D$6*(E$24/1000)^$D$7*$G$2^($D$8+$D$9*E$24/1000)*EXP(-$D$10*$B129/E$24)))*$B129/1000,0)*1.025</f>
        <v>4845.1749999999993</v>
      </c>
      <c r="E129" s="40">
        <f>ROUND((50/49.8*($D$6*(F$24/1000)^$D$7*$G$2^($D$8+$D$9*F$24/1000)*EXP(-$D$10*$B129/F$24)))*$B129/1000,0)*1.025</f>
        <v>5597.5249999999996</v>
      </c>
      <c r="F129" s="40">
        <f>ROUND((50/49.8*($D$6*(G$24/1000)^$D$7*$G$2^($D$8+$D$9*G$24/1000)*EXP(-$D$10*$B129/G$24)))*$B129/1000,0)*1.025</f>
        <v>6902.3499999999995</v>
      </c>
      <c r="G129" s="40">
        <f>ROUND((50/49.8*($D$6*(H$24/1000)^$D$7*$G$2^($D$8+$D$9*H$24/1000)*EXP(-$D$10*$B129/H$24)))*$B129/1000,0)*1.025</f>
        <v>9268.0499999999993</v>
      </c>
      <c r="H129" s="80">
        <f>ROUND((50/49.8*($D$6*(H128/1000)^$D$7*$G$2^($D$8+$D$9*H128/1000)*EXP(-$D$10*$B129/H128)))*$B129/1000,0)*1.025</f>
        <v>15108.499999999998</v>
      </c>
      <c r="I129" s="77"/>
    </row>
    <row r="130" spans="1:10" x14ac:dyDescent="0.25">
      <c r="A130" s="31"/>
      <c r="B130" s="25" t="s">
        <v>32</v>
      </c>
      <c r="C130" s="31"/>
      <c r="D130" s="34"/>
      <c r="E130" s="31"/>
      <c r="F130" s="31"/>
      <c r="G130" s="31"/>
      <c r="H130" s="25" t="s">
        <v>33</v>
      </c>
      <c r="I130" s="25"/>
      <c r="J130" s="77"/>
    </row>
    <row r="131" spans="1:10" x14ac:dyDescent="0.25">
      <c r="A131" s="31"/>
      <c r="B131" s="31"/>
      <c r="C131" s="31"/>
      <c r="D131" s="34"/>
      <c r="E131" s="31"/>
      <c r="F131" s="31"/>
      <c r="G131" s="31"/>
      <c r="H131" s="25" t="s">
        <v>34</v>
      </c>
      <c r="I131" s="25"/>
      <c r="J131" s="77"/>
    </row>
    <row r="132" spans="1:10" x14ac:dyDescent="0.25">
      <c r="A132" s="4" t="s">
        <v>35</v>
      </c>
      <c r="B132" s="2"/>
      <c r="C132" s="2"/>
      <c r="D132" s="2"/>
      <c r="J132" s="77"/>
    </row>
    <row r="133" spans="1:10" x14ac:dyDescent="0.25">
      <c r="B133" s="2"/>
      <c r="C133" s="2"/>
      <c r="D133" s="2"/>
      <c r="J133" s="77"/>
    </row>
    <row r="134" spans="1:10" x14ac:dyDescent="0.25">
      <c r="B134" s="2"/>
      <c r="C134" s="2"/>
      <c r="D134" s="2"/>
      <c r="J134" s="77"/>
    </row>
    <row r="135" spans="1:10" x14ac:dyDescent="0.25">
      <c r="B135" s="2"/>
      <c r="C135" s="2"/>
      <c r="D135" s="2"/>
      <c r="J135" s="77"/>
    </row>
    <row r="136" spans="1:10" x14ac:dyDescent="0.25">
      <c r="B136" s="2"/>
      <c r="C136" s="2"/>
      <c r="D136" s="2"/>
      <c r="J136" s="77"/>
    </row>
    <row r="137" spans="1:10" x14ac:dyDescent="0.25">
      <c r="B137" s="2"/>
      <c r="C137" s="2"/>
      <c r="D137" s="2"/>
      <c r="J137" s="77"/>
    </row>
    <row r="138" spans="1:10" x14ac:dyDescent="0.25">
      <c r="B138" s="2"/>
      <c r="C138" s="2"/>
      <c r="D138" s="2"/>
      <c r="J138" s="77"/>
    </row>
    <row r="139" spans="1:10" x14ac:dyDescent="0.25">
      <c r="B139" s="2"/>
      <c r="C139" s="2"/>
      <c r="D139" s="2"/>
      <c r="J139" s="77"/>
    </row>
    <row r="140" spans="1:10" x14ac:dyDescent="0.25">
      <c r="B140" s="2"/>
      <c r="C140" s="2"/>
      <c r="D140" s="2"/>
      <c r="J140" s="77"/>
    </row>
    <row r="141" spans="1:10" x14ac:dyDescent="0.25">
      <c r="B141" s="2"/>
      <c r="C141" s="2"/>
      <c r="D141" s="2"/>
      <c r="J141" s="77"/>
    </row>
    <row r="142" spans="1:10" x14ac:dyDescent="0.25">
      <c r="B142" s="2"/>
      <c r="C142" s="2"/>
      <c r="D142" s="2"/>
      <c r="J142" s="77"/>
    </row>
    <row r="143" spans="1:10" x14ac:dyDescent="0.25">
      <c r="B143" s="2"/>
      <c r="C143" s="2"/>
      <c r="D143" s="2"/>
      <c r="J143" s="77"/>
    </row>
    <row r="144" spans="1:10" x14ac:dyDescent="0.25">
      <c r="B144" s="2"/>
      <c r="C144" s="2"/>
      <c r="D144" s="2"/>
      <c r="J144" s="77"/>
    </row>
    <row r="145" spans="2:10" x14ac:dyDescent="0.25">
      <c r="B145" s="2"/>
      <c r="C145" s="2"/>
      <c r="D145" s="2"/>
      <c r="J145" s="77"/>
    </row>
    <row r="146" spans="2:10" x14ac:dyDescent="0.25">
      <c r="B146" s="2"/>
      <c r="C146" s="2"/>
      <c r="D146" s="2"/>
      <c r="J146" s="77"/>
    </row>
    <row r="147" spans="2:10" x14ac:dyDescent="0.25">
      <c r="B147" s="2"/>
      <c r="C147" s="2"/>
      <c r="D147" s="2"/>
      <c r="J147" s="77"/>
    </row>
    <row r="148" spans="2:10" x14ac:dyDescent="0.25">
      <c r="J148" s="77"/>
    </row>
    <row r="149" spans="2:10" x14ac:dyDescent="0.25">
      <c r="J149" s="77"/>
    </row>
    <row r="150" spans="2:10" x14ac:dyDescent="0.25">
      <c r="J150" s="77"/>
    </row>
    <row r="151" spans="2:10" x14ac:dyDescent="0.25">
      <c r="B151" s="2"/>
      <c r="C151" s="2"/>
      <c r="D151" s="2"/>
      <c r="J151" s="77"/>
    </row>
    <row r="152" spans="2:10" x14ac:dyDescent="0.25">
      <c r="B152" s="2"/>
      <c r="C152" s="2"/>
      <c r="D152" s="2"/>
      <c r="J152" s="77"/>
    </row>
    <row r="153" spans="2:10" x14ac:dyDescent="0.25">
      <c r="B153" s="2"/>
      <c r="C153" s="2"/>
      <c r="D153" s="2"/>
      <c r="J153" s="77"/>
    </row>
    <row r="154" spans="2:10" x14ac:dyDescent="0.25">
      <c r="B154" s="2"/>
      <c r="C154" s="2"/>
      <c r="D154" s="2"/>
      <c r="J154" s="77"/>
    </row>
    <row r="155" spans="2:10" x14ac:dyDescent="0.25">
      <c r="B155" s="2"/>
      <c r="C155" s="2"/>
      <c r="D155" s="2"/>
      <c r="J155" s="77"/>
    </row>
    <row r="156" spans="2:10" x14ac:dyDescent="0.25">
      <c r="B156" s="2"/>
      <c r="C156" s="2"/>
      <c r="D156" s="2"/>
      <c r="J156" s="77"/>
    </row>
    <row r="157" spans="2:10" x14ac:dyDescent="0.25">
      <c r="B157" s="2"/>
      <c r="C157" s="2"/>
      <c r="D157" s="2"/>
      <c r="J157" s="77"/>
    </row>
    <row r="158" spans="2:10" x14ac:dyDescent="0.25">
      <c r="B158" s="2"/>
      <c r="C158" s="2"/>
      <c r="D158" s="2"/>
      <c r="J158" s="77"/>
    </row>
    <row r="159" spans="2:10" x14ac:dyDescent="0.25">
      <c r="B159" s="2"/>
      <c r="C159" s="2"/>
      <c r="D159" s="2"/>
      <c r="J159" s="77"/>
    </row>
    <row r="160" spans="2:10" x14ac:dyDescent="0.25">
      <c r="B160" s="2"/>
      <c r="C160" s="2"/>
      <c r="D160" s="2"/>
      <c r="J160" s="77"/>
    </row>
    <row r="161" spans="2:10" x14ac:dyDescent="0.25">
      <c r="B161" s="2"/>
      <c r="C161" s="2"/>
      <c r="D161" s="2"/>
      <c r="J161" s="77"/>
    </row>
    <row r="162" spans="2:10" x14ac:dyDescent="0.25">
      <c r="B162" s="2"/>
      <c r="C162" s="2"/>
      <c r="D162" s="2"/>
      <c r="J162" s="77"/>
    </row>
    <row r="163" spans="2:10" x14ac:dyDescent="0.25">
      <c r="B163" s="2"/>
      <c r="C163" s="2"/>
      <c r="D163" s="2"/>
      <c r="J163" s="77"/>
    </row>
    <row r="164" spans="2:10" x14ac:dyDescent="0.25">
      <c r="B164" s="2"/>
      <c r="C164" s="2"/>
      <c r="D164" s="2"/>
      <c r="J164" s="77"/>
    </row>
    <row r="165" spans="2:10" x14ac:dyDescent="0.25">
      <c r="B165" s="2"/>
      <c r="C165" s="2"/>
      <c r="D165" s="2"/>
      <c r="J165" s="77"/>
    </row>
    <row r="166" spans="2:10" x14ac:dyDescent="0.25">
      <c r="B166" s="2"/>
      <c r="C166" s="2"/>
      <c r="D166" s="2"/>
      <c r="J166" s="77"/>
    </row>
    <row r="167" spans="2:10" x14ac:dyDescent="0.25">
      <c r="B167" s="2"/>
      <c r="C167" s="2"/>
      <c r="D167" s="2"/>
      <c r="J167" s="77"/>
    </row>
    <row r="168" spans="2:10" x14ac:dyDescent="0.25">
      <c r="B168" s="2"/>
      <c r="C168" s="2"/>
      <c r="D168" s="2"/>
      <c r="J168" s="77"/>
    </row>
    <row r="169" spans="2:10" x14ac:dyDescent="0.25">
      <c r="B169" s="2"/>
      <c r="C169" s="2"/>
      <c r="D169" s="2"/>
      <c r="J169" s="77"/>
    </row>
    <row r="170" spans="2:10" x14ac:dyDescent="0.25">
      <c r="B170" s="2"/>
      <c r="C170" s="2"/>
      <c r="D170" s="2"/>
      <c r="J170" s="77"/>
    </row>
    <row r="171" spans="2:10" x14ac:dyDescent="0.25">
      <c r="B171" s="2"/>
      <c r="C171" s="2"/>
      <c r="D171" s="2"/>
      <c r="J171" s="77"/>
    </row>
    <row r="172" spans="2:10" x14ac:dyDescent="0.25">
      <c r="B172" s="2"/>
      <c r="C172" s="2"/>
      <c r="D172" s="2"/>
      <c r="J172" s="77"/>
    </row>
    <row r="173" spans="2:10" x14ac:dyDescent="0.25">
      <c r="B173" s="2"/>
      <c r="C173" s="2"/>
      <c r="D173" s="2"/>
      <c r="J173" s="77"/>
    </row>
    <row r="174" spans="2:10" x14ac:dyDescent="0.25">
      <c r="B174" s="2"/>
      <c r="C174" s="2"/>
      <c r="D174" s="2"/>
      <c r="J174" s="77"/>
    </row>
    <row r="175" spans="2:10" x14ac:dyDescent="0.25">
      <c r="B175" s="2"/>
      <c r="C175" s="2"/>
      <c r="D175" s="2"/>
      <c r="J175" s="77"/>
    </row>
    <row r="176" spans="2:10" x14ac:dyDescent="0.25">
      <c r="B176" s="2"/>
      <c r="C176" s="2"/>
      <c r="D176" s="2"/>
      <c r="J176" s="77"/>
    </row>
    <row r="177" spans="2:10" x14ac:dyDescent="0.25">
      <c r="J177" s="77"/>
    </row>
    <row r="178" spans="2:10" x14ac:dyDescent="0.25">
      <c r="J178" s="77"/>
    </row>
    <row r="179" spans="2:10" x14ac:dyDescent="0.25">
      <c r="B179" s="2"/>
      <c r="C179" s="2"/>
      <c r="D179" s="2"/>
      <c r="J179" s="77"/>
    </row>
    <row r="180" spans="2:10" x14ac:dyDescent="0.25">
      <c r="B180" s="2"/>
      <c r="C180" s="2"/>
      <c r="D180" s="2"/>
      <c r="J180" s="77"/>
    </row>
    <row r="181" spans="2:10" x14ac:dyDescent="0.25">
      <c r="B181" s="2"/>
      <c r="C181" s="2"/>
      <c r="D181" s="2"/>
      <c r="J181" s="77"/>
    </row>
    <row r="182" spans="2:10" x14ac:dyDescent="0.25">
      <c r="B182" s="2"/>
      <c r="C182" s="2"/>
      <c r="D182" s="2"/>
      <c r="J182" s="77"/>
    </row>
    <row r="183" spans="2:10" x14ac:dyDescent="0.25">
      <c r="B183" s="2"/>
      <c r="C183" s="2"/>
      <c r="D183" s="2"/>
      <c r="J183" s="77"/>
    </row>
    <row r="184" spans="2:10" x14ac:dyDescent="0.25">
      <c r="B184" s="2"/>
      <c r="C184" s="2"/>
      <c r="D184" s="2"/>
      <c r="J184" s="77"/>
    </row>
    <row r="185" spans="2:10" x14ac:dyDescent="0.25">
      <c r="B185" s="2"/>
      <c r="C185" s="2"/>
      <c r="D185" s="2"/>
      <c r="J185" s="77"/>
    </row>
    <row r="186" spans="2:10" x14ac:dyDescent="0.25">
      <c r="B186" s="2"/>
      <c r="C186" s="2"/>
      <c r="D186" s="2"/>
      <c r="J186" s="77"/>
    </row>
    <row r="187" spans="2:10" x14ac:dyDescent="0.25">
      <c r="B187" s="2"/>
      <c r="C187" s="2"/>
      <c r="D187" s="2"/>
      <c r="J187" s="77"/>
    </row>
    <row r="188" spans="2:10" x14ac:dyDescent="0.25">
      <c r="B188" s="2"/>
      <c r="C188" s="2"/>
      <c r="D188" s="2"/>
      <c r="J188" s="77"/>
    </row>
    <row r="189" spans="2:10" x14ac:dyDescent="0.25">
      <c r="B189" s="2"/>
      <c r="C189" s="2"/>
      <c r="D189" s="2"/>
      <c r="J189" s="77"/>
    </row>
    <row r="190" spans="2:10" x14ac:dyDescent="0.25">
      <c r="B190" s="2"/>
      <c r="C190" s="2"/>
      <c r="D190" s="2"/>
      <c r="F190" s="2" t="s">
        <v>14</v>
      </c>
      <c r="G190" s="2"/>
      <c r="J190" s="77"/>
    </row>
    <row r="191" spans="2:10" x14ac:dyDescent="0.25">
      <c r="B191" s="2"/>
      <c r="C191" s="2"/>
      <c r="D191" s="2"/>
      <c r="F191" s="2" t="s">
        <v>14</v>
      </c>
      <c r="G191" s="2"/>
      <c r="J191" s="77"/>
    </row>
    <row r="192" spans="2:10" x14ac:dyDescent="0.25">
      <c r="B192" s="2"/>
      <c r="C192" s="2"/>
      <c r="D192" s="2"/>
      <c r="F192" s="2" t="s">
        <v>14</v>
      </c>
      <c r="G192" s="2"/>
      <c r="J192" s="77"/>
    </row>
    <row r="193" spans="2:10" x14ac:dyDescent="0.25">
      <c r="B193" s="2"/>
      <c r="C193" s="2"/>
      <c r="D193" s="2"/>
      <c r="F193" s="2" t="s">
        <v>14</v>
      </c>
      <c r="G193" s="2"/>
      <c r="J193" s="77"/>
    </row>
    <row r="194" spans="2:10" x14ac:dyDescent="0.25">
      <c r="B194" s="2"/>
      <c r="C194" s="2"/>
      <c r="D194" s="2"/>
      <c r="F194" s="2" t="s">
        <v>14</v>
      </c>
      <c r="G194" s="2"/>
      <c r="J194" s="77"/>
    </row>
    <row r="195" spans="2:10" x14ac:dyDescent="0.25">
      <c r="B195" s="2"/>
      <c r="C195" s="2"/>
      <c r="D195" s="2"/>
      <c r="F195" s="2" t="s">
        <v>14</v>
      </c>
      <c r="G195" s="2"/>
      <c r="J195" s="77"/>
    </row>
    <row r="196" spans="2:10" x14ac:dyDescent="0.25">
      <c r="B196" s="2"/>
      <c r="C196" s="2"/>
      <c r="D196" s="2"/>
      <c r="F196" s="2" t="s">
        <v>14</v>
      </c>
      <c r="G196" s="2"/>
      <c r="J196" s="77"/>
    </row>
    <row r="197" spans="2:10" x14ac:dyDescent="0.25">
      <c r="B197" s="2"/>
      <c r="C197" s="2"/>
      <c r="D197" s="2"/>
      <c r="F197" s="2" t="s">
        <v>14</v>
      </c>
      <c r="G197" s="2"/>
      <c r="J197" s="77"/>
    </row>
    <row r="198" spans="2:10" x14ac:dyDescent="0.25">
      <c r="B198" s="2"/>
      <c r="C198" s="2"/>
      <c r="D198" s="2"/>
      <c r="F198" s="2" t="s">
        <v>14</v>
      </c>
      <c r="G198" s="2"/>
      <c r="J198" s="77"/>
    </row>
    <row r="199" spans="2:10" x14ac:dyDescent="0.25">
      <c r="B199" s="2"/>
      <c r="C199" s="2"/>
      <c r="D199" s="2"/>
      <c r="F199" s="2" t="s">
        <v>14</v>
      </c>
      <c r="G199" s="2"/>
      <c r="J199" s="77"/>
    </row>
    <row r="200" spans="2:10" x14ac:dyDescent="0.25">
      <c r="B200" s="2"/>
      <c r="C200" s="2"/>
      <c r="D200" s="2"/>
      <c r="F200" s="2" t="s">
        <v>14</v>
      </c>
      <c r="G200" s="2"/>
      <c r="J200" s="77"/>
    </row>
    <row r="201" spans="2:10" x14ac:dyDescent="0.25">
      <c r="B201" s="2"/>
      <c r="C201" s="2"/>
      <c r="D201" s="2"/>
      <c r="F201" s="2" t="s">
        <v>14</v>
      </c>
      <c r="G201" s="2"/>
      <c r="J201" s="77"/>
    </row>
    <row r="202" spans="2:10" x14ac:dyDescent="0.25">
      <c r="B202" s="2"/>
      <c r="C202" s="2"/>
      <c r="D202" s="2"/>
      <c r="F202" s="2" t="s">
        <v>14</v>
      </c>
      <c r="G202" s="2"/>
      <c r="J202" s="77"/>
    </row>
    <row r="203" spans="2:10" x14ac:dyDescent="0.25">
      <c r="B203" s="2"/>
      <c r="C203" s="2"/>
      <c r="D203" s="2"/>
      <c r="F203" s="2" t="s">
        <v>14</v>
      </c>
      <c r="G203" s="2"/>
      <c r="J203" s="77"/>
    </row>
    <row r="204" spans="2:10" x14ac:dyDescent="0.25">
      <c r="B204" s="2"/>
      <c r="C204" s="2"/>
      <c r="D204" s="2"/>
      <c r="F204" s="2" t="s">
        <v>14</v>
      </c>
      <c r="G204" s="2"/>
      <c r="J204" s="77"/>
    </row>
    <row r="205" spans="2:10" x14ac:dyDescent="0.25">
      <c r="F205" s="53" t="s">
        <v>14</v>
      </c>
    </row>
  </sheetData>
  <sheetProtection algorithmName="SHA-512" hashValue="grLjlcxhUSoddaeG+gCaxhLGM5Jq3mcq9kc3yHQk0C++k/cwq4iUeAz0wwbVehGJm/fJEx5/8nM0aN2apCVurQ==" saltValue="KzrT96zzdYAij6q3d2x62g==" spinCount="100000" sheet="1" objects="1" scenarios="1"/>
  <mergeCells count="2">
    <mergeCell ref="C23:G23"/>
    <mergeCell ref="C127:G127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N205"/>
  <sheetViews>
    <sheetView topLeftCell="A13" zoomScaleNormal="100" workbookViewId="0">
      <pane ySplit="12" topLeftCell="A25" activePane="bottomLeft" state="frozen"/>
      <selection activeCell="C16" sqref="C16"/>
      <selection pane="bottomLeft" activeCell="C17" sqref="C17"/>
    </sheetView>
  </sheetViews>
  <sheetFormatPr defaultRowHeight="15" x14ac:dyDescent="0.25"/>
  <cols>
    <col min="1" max="1" width="9.28515625" style="53" bestFit="1" customWidth="1"/>
    <col min="2" max="2" width="10.42578125" style="53" bestFit="1" customWidth="1"/>
    <col min="3" max="3" width="9.28515625" style="53" bestFit="1" customWidth="1"/>
    <col min="4" max="6" width="11.42578125" style="53" bestFit="1" customWidth="1"/>
    <col min="7" max="7" width="9.28515625" style="53" bestFit="1" customWidth="1"/>
    <col min="8" max="8" width="11.140625" style="53" customWidth="1"/>
    <col min="9" max="9" width="16.28515625" style="53" customWidth="1"/>
    <col min="10" max="16384" width="9.140625" style="53"/>
  </cols>
  <sheetData>
    <row r="1" spans="2:11" hidden="1" x14ac:dyDescent="0.25">
      <c r="B1" s="53" t="s">
        <v>0</v>
      </c>
      <c r="C1" s="53" t="s">
        <v>1</v>
      </c>
      <c r="D1" s="53" t="s">
        <v>2</v>
      </c>
      <c r="E1" s="53" t="s">
        <v>3</v>
      </c>
      <c r="F1" s="53" t="s">
        <v>4</v>
      </c>
      <c r="G1" s="53" t="s">
        <v>5</v>
      </c>
      <c r="H1" s="53" t="s">
        <v>6</v>
      </c>
    </row>
    <row r="2" spans="2:11" hidden="1" x14ac:dyDescent="0.25">
      <c r="B2" s="67">
        <v>38825</v>
      </c>
      <c r="C2" s="53" t="s">
        <v>7</v>
      </c>
      <c r="D2" s="53">
        <f>SUM(C17)</f>
        <v>75</v>
      </c>
      <c r="E2" s="53">
        <f>SUM(C18)</f>
        <v>65</v>
      </c>
      <c r="F2" s="53">
        <f>SUM(C19)</f>
        <v>20</v>
      </c>
      <c r="G2" s="53">
        <f>ROUND(+(D2-E2)/LN((D2-F2)/(E2-F2)),1)</f>
        <v>49.8</v>
      </c>
      <c r="H2" s="53">
        <f>ROUND(1/((LN((D2-F2)/(E2-F2))*49.33)/(D2-E2))^1.28,2)</f>
        <v>1.01</v>
      </c>
    </row>
    <row r="3" spans="2:11" hidden="1" x14ac:dyDescent="0.25">
      <c r="B3" s="53" t="s">
        <v>8</v>
      </c>
      <c r="H3" s="53">
        <f>ROUND(((LN((D2-F2)/(E2-F2))*49.33)/(D2-E2))^1.28,2)</f>
        <v>0.99</v>
      </c>
    </row>
    <row r="4" spans="2:11" hidden="1" x14ac:dyDescent="0.25"/>
    <row r="5" spans="2:11" hidden="1" x14ac:dyDescent="0.25">
      <c r="D5" s="53" t="s">
        <v>37</v>
      </c>
    </row>
    <row r="6" spans="2:11" hidden="1" x14ac:dyDescent="0.25">
      <c r="C6" s="53" t="s">
        <v>10</v>
      </c>
      <c r="D6" s="68">
        <v>10.6227</v>
      </c>
    </row>
    <row r="7" spans="2:11" hidden="1" x14ac:dyDescent="0.25">
      <c r="C7" s="53" t="s">
        <v>11</v>
      </c>
      <c r="D7" s="69">
        <v>0.63095999999999997</v>
      </c>
      <c r="E7" s="2"/>
      <c r="F7" s="2"/>
      <c r="G7" s="2"/>
      <c r="H7" s="2"/>
      <c r="I7" s="2"/>
    </row>
    <row r="8" spans="2:11" ht="15.75" hidden="1" thickBot="1" x14ac:dyDescent="0.3">
      <c r="C8" s="53" t="s">
        <v>12</v>
      </c>
      <c r="D8" s="70">
        <v>1.2296</v>
      </c>
      <c r="E8" s="2"/>
      <c r="F8" s="2"/>
      <c r="G8" s="2"/>
      <c r="H8" s="2"/>
      <c r="I8" s="2"/>
    </row>
    <row r="9" spans="2:11" ht="15.75" hidden="1" thickBot="1" x14ac:dyDescent="0.3">
      <c r="C9" s="53" t="s">
        <v>13</v>
      </c>
      <c r="D9" s="71">
        <v>0.11362999999999999</v>
      </c>
      <c r="E9" s="2" t="s">
        <v>14</v>
      </c>
      <c r="F9" s="2"/>
      <c r="G9" s="2"/>
      <c r="H9" s="2"/>
      <c r="I9" s="2"/>
    </row>
    <row r="10" spans="2:11" hidden="1" x14ac:dyDescent="0.25">
      <c r="C10" s="53" t="s">
        <v>15</v>
      </c>
      <c r="D10" s="72">
        <v>0</v>
      </c>
      <c r="E10" s="2"/>
      <c r="F10" s="2"/>
      <c r="G10" s="2"/>
      <c r="H10" s="2"/>
      <c r="I10" s="2"/>
    </row>
    <row r="11" spans="2:11" hidden="1" x14ac:dyDescent="0.25">
      <c r="E11" s="4"/>
      <c r="H11" s="2"/>
      <c r="I11" s="2"/>
      <c r="J11" s="2"/>
      <c r="K11" s="2"/>
    </row>
    <row r="12" spans="2:11" hidden="1" x14ac:dyDescent="0.25">
      <c r="H12" s="2"/>
      <c r="I12" s="2"/>
      <c r="J12" s="2"/>
      <c r="K12" s="2"/>
    </row>
    <row r="13" spans="2:11" ht="18" x14ac:dyDescent="0.25">
      <c r="B13" s="59" t="s">
        <v>42</v>
      </c>
      <c r="C13" s="73"/>
      <c r="D13" s="73"/>
      <c r="E13" s="4"/>
      <c r="H13" s="2"/>
      <c r="I13" s="2"/>
      <c r="J13" s="2"/>
      <c r="K13" s="2"/>
    </row>
    <row r="14" spans="2:11" x14ac:dyDescent="0.25">
      <c r="B14" s="74" t="s">
        <v>16</v>
      </c>
      <c r="C14" s="75"/>
      <c r="D14" s="75"/>
      <c r="E14" s="75"/>
      <c r="F14" s="75"/>
      <c r="G14" s="75"/>
      <c r="H14" s="2"/>
      <c r="I14" s="2"/>
      <c r="J14" s="2"/>
      <c r="K14" s="2"/>
    </row>
    <row r="15" spans="2:11" x14ac:dyDescent="0.25">
      <c r="B15" s="25"/>
      <c r="H15" s="2"/>
      <c r="I15" s="2"/>
      <c r="J15" s="2"/>
      <c r="K15" s="2"/>
    </row>
    <row r="16" spans="2:11" ht="15.75" thickBot="1" x14ac:dyDescent="0.3">
      <c r="B16" s="5"/>
      <c r="C16" s="5"/>
      <c r="D16" s="2"/>
      <c r="E16" s="2"/>
      <c r="F16" s="6"/>
      <c r="G16" s="2"/>
      <c r="H16" s="2"/>
      <c r="I16" s="2"/>
      <c r="J16" s="2"/>
      <c r="K16" s="2"/>
    </row>
    <row r="17" spans="1:14" ht="21" thickBot="1" x14ac:dyDescent="0.35">
      <c r="B17" s="7" t="s">
        <v>2</v>
      </c>
      <c r="C17" s="58">
        <v>75</v>
      </c>
      <c r="D17" s="8" t="s">
        <v>17</v>
      </c>
      <c r="E17" s="2" t="s">
        <v>18</v>
      </c>
      <c r="F17" s="2"/>
      <c r="G17" s="2"/>
      <c r="H17" s="2"/>
      <c r="I17" s="2"/>
      <c r="J17" s="2"/>
      <c r="K17" s="2"/>
    </row>
    <row r="18" spans="1:14" ht="21" thickBot="1" x14ac:dyDescent="0.35">
      <c r="B18" s="9" t="s">
        <v>3</v>
      </c>
      <c r="C18" s="58">
        <v>65</v>
      </c>
      <c r="D18" s="10" t="s">
        <v>17</v>
      </c>
      <c r="E18" s="2" t="s">
        <v>19</v>
      </c>
      <c r="F18" s="2"/>
      <c r="G18" s="2">
        <f>H3</f>
        <v>0.99</v>
      </c>
      <c r="H18" s="2"/>
      <c r="I18" s="2"/>
      <c r="J18" s="2"/>
      <c r="K18" s="2"/>
    </row>
    <row r="19" spans="1:14" ht="21" thickBot="1" x14ac:dyDescent="0.35">
      <c r="B19" s="11" t="s">
        <v>20</v>
      </c>
      <c r="C19" s="58">
        <v>20</v>
      </c>
      <c r="D19" s="12" t="s">
        <v>17</v>
      </c>
      <c r="E19" s="2" t="s">
        <v>5</v>
      </c>
      <c r="F19" s="2"/>
      <c r="G19" s="2">
        <f>G2</f>
        <v>49.8</v>
      </c>
      <c r="H19" s="2"/>
      <c r="I19" s="2"/>
      <c r="J19" s="2"/>
      <c r="K19" s="2"/>
    </row>
    <row r="20" spans="1:14" x14ac:dyDescent="0.25">
      <c r="B20" s="2"/>
      <c r="C20" s="13" t="s">
        <v>14</v>
      </c>
      <c r="D20" s="13" t="s">
        <v>14</v>
      </c>
      <c r="E20" s="13" t="s">
        <v>14</v>
      </c>
      <c r="F20" s="13" t="s">
        <v>14</v>
      </c>
      <c r="G20" s="13" t="s">
        <v>14</v>
      </c>
      <c r="H20" s="2"/>
      <c r="I20" s="2"/>
      <c r="J20" s="2"/>
      <c r="K20" s="2"/>
    </row>
    <row r="21" spans="1:14" x14ac:dyDescent="0.25">
      <c r="B21" s="2"/>
      <c r="C21" s="2"/>
      <c r="D21" s="2"/>
      <c r="E21" s="2"/>
      <c r="F21" s="2"/>
      <c r="G21" s="2"/>
      <c r="H21" s="2" t="s">
        <v>14</v>
      </c>
      <c r="I21" s="2" t="s">
        <v>14</v>
      </c>
      <c r="J21" s="2" t="s">
        <v>14</v>
      </c>
      <c r="K21" s="2" t="s">
        <v>14</v>
      </c>
      <c r="L21" s="53" t="s">
        <v>14</v>
      </c>
      <c r="M21" s="53" t="s">
        <v>14</v>
      </c>
      <c r="N21" s="53" t="s">
        <v>14</v>
      </c>
    </row>
    <row r="22" spans="1:14" ht="30.75" thickBot="1" x14ac:dyDescent="0.45">
      <c r="A22" s="14" t="s">
        <v>49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ht="20.25" x14ac:dyDescent="0.3">
      <c r="A23" s="36" t="s">
        <v>22</v>
      </c>
      <c r="B23" s="37" t="s">
        <v>23</v>
      </c>
      <c r="C23" s="87" t="s">
        <v>24</v>
      </c>
      <c r="D23" s="88"/>
      <c r="E23" s="88"/>
      <c r="F23" s="88"/>
      <c r="G23" s="88"/>
      <c r="H23" s="76"/>
      <c r="I23" s="2"/>
      <c r="J23" s="2"/>
      <c r="K23" s="2"/>
    </row>
    <row r="24" spans="1:14" ht="15.75" thickBot="1" x14ac:dyDescent="0.3">
      <c r="A24" s="32" t="s">
        <v>25</v>
      </c>
      <c r="B24" s="32" t="s">
        <v>26</v>
      </c>
      <c r="C24" s="32" t="s">
        <v>46</v>
      </c>
      <c r="D24" s="32" t="s">
        <v>43</v>
      </c>
      <c r="E24" s="32" t="s">
        <v>44</v>
      </c>
      <c r="F24" s="32" t="s">
        <v>45</v>
      </c>
      <c r="G24" s="32" t="s">
        <v>47</v>
      </c>
      <c r="H24" s="32" t="s">
        <v>48</v>
      </c>
      <c r="I24" s="2"/>
      <c r="J24" s="16"/>
    </row>
    <row r="25" spans="1:14" ht="15.75" thickBot="1" x14ac:dyDescent="0.3">
      <c r="A25" s="36">
        <v>1</v>
      </c>
      <c r="B25" s="37">
        <f t="shared" ref="B25:B56" si="0">SUM(A25*37.5)</f>
        <v>37.5</v>
      </c>
      <c r="C25" s="55">
        <f t="shared" ref="C25:H56" si="1">ROUND((50/49.8*($D$6*(C$24/1000)^$D$7*$G$2^($D$8+$D$9*C$24/1000)*EXP(-$D$10*($B25*1.2)/C$24)))*($B25*1.2)/1000,0)*1.025</f>
        <v>31.774999999999999</v>
      </c>
      <c r="D25" s="55">
        <f t="shared" si="1"/>
        <v>43.05</v>
      </c>
      <c r="E25" s="55">
        <f t="shared" si="1"/>
        <v>48.174999999999997</v>
      </c>
      <c r="F25" s="55">
        <f t="shared" si="1"/>
        <v>56.374999999999993</v>
      </c>
      <c r="G25" s="55">
        <f t="shared" si="1"/>
        <v>68.674999999999997</v>
      </c>
      <c r="H25" s="55">
        <f t="shared" si="1"/>
        <v>92.249999999999986</v>
      </c>
    </row>
    <row r="26" spans="1:14" ht="15.75" thickBot="1" x14ac:dyDescent="0.3">
      <c r="A26" s="39">
        <v>2</v>
      </c>
      <c r="B26" s="32">
        <f t="shared" si="0"/>
        <v>75</v>
      </c>
      <c r="C26" s="55">
        <f t="shared" si="1"/>
        <v>64.574999999999989</v>
      </c>
      <c r="D26" s="55">
        <f t="shared" si="1"/>
        <v>87.124999999999986</v>
      </c>
      <c r="E26" s="55">
        <f t="shared" si="1"/>
        <v>97.374999999999986</v>
      </c>
      <c r="F26" s="55">
        <f t="shared" si="1"/>
        <v>111.72499999999999</v>
      </c>
      <c r="G26" s="55">
        <f t="shared" si="1"/>
        <v>138.375</v>
      </c>
      <c r="H26" s="55">
        <f t="shared" si="1"/>
        <v>185.52499999999998</v>
      </c>
    </row>
    <row r="27" spans="1:14" ht="15.75" thickBot="1" x14ac:dyDescent="0.3">
      <c r="A27" s="39">
        <v>3</v>
      </c>
      <c r="B27" s="32">
        <f t="shared" si="0"/>
        <v>112.5</v>
      </c>
      <c r="C27" s="55">
        <f t="shared" si="1"/>
        <v>96.35</v>
      </c>
      <c r="D27" s="55">
        <f t="shared" si="1"/>
        <v>130.17499999999998</v>
      </c>
      <c r="E27" s="55">
        <f t="shared" si="1"/>
        <v>145.54999999999998</v>
      </c>
      <c r="F27" s="55">
        <f t="shared" si="1"/>
        <v>168.1</v>
      </c>
      <c r="G27" s="55">
        <f t="shared" si="1"/>
        <v>207.04999999999998</v>
      </c>
      <c r="H27" s="55">
        <f t="shared" si="1"/>
        <v>277.77499999999998</v>
      </c>
    </row>
    <row r="28" spans="1:14" ht="15.75" thickBot="1" x14ac:dyDescent="0.3">
      <c r="A28" s="39">
        <v>4</v>
      </c>
      <c r="B28" s="32">
        <f t="shared" si="0"/>
        <v>150</v>
      </c>
      <c r="C28" s="55">
        <f t="shared" si="1"/>
        <v>128.125</v>
      </c>
      <c r="D28" s="55">
        <f t="shared" si="1"/>
        <v>174.24999999999997</v>
      </c>
      <c r="E28" s="55">
        <f t="shared" si="1"/>
        <v>193.72499999999999</v>
      </c>
      <c r="F28" s="55">
        <f t="shared" si="1"/>
        <v>223.45</v>
      </c>
      <c r="G28" s="55">
        <f t="shared" si="1"/>
        <v>275.72499999999997</v>
      </c>
      <c r="H28" s="55">
        <f t="shared" si="1"/>
        <v>371.04999999999995</v>
      </c>
    </row>
    <row r="29" spans="1:14" ht="15.75" thickBot="1" x14ac:dyDescent="0.3">
      <c r="A29" s="39">
        <v>5</v>
      </c>
      <c r="B29" s="32">
        <f t="shared" si="0"/>
        <v>187.5</v>
      </c>
      <c r="C29" s="55">
        <f t="shared" si="1"/>
        <v>160.92499999999998</v>
      </c>
      <c r="D29" s="55">
        <f t="shared" si="1"/>
        <v>217.29999999999998</v>
      </c>
      <c r="E29" s="55">
        <f t="shared" si="1"/>
        <v>241.89999999999998</v>
      </c>
      <c r="F29" s="55">
        <f t="shared" si="1"/>
        <v>279.82499999999999</v>
      </c>
      <c r="G29" s="55">
        <f t="shared" si="1"/>
        <v>345.42499999999995</v>
      </c>
      <c r="H29" s="55">
        <f t="shared" si="1"/>
        <v>463.29999999999995</v>
      </c>
    </row>
    <row r="30" spans="1:14" ht="15.75" thickBot="1" x14ac:dyDescent="0.3">
      <c r="A30" s="39">
        <v>6</v>
      </c>
      <c r="B30" s="32">
        <f t="shared" si="0"/>
        <v>225</v>
      </c>
      <c r="C30" s="55">
        <f t="shared" si="1"/>
        <v>192.7</v>
      </c>
      <c r="D30" s="55">
        <f t="shared" si="1"/>
        <v>261.375</v>
      </c>
      <c r="E30" s="55">
        <f t="shared" si="1"/>
        <v>291.09999999999997</v>
      </c>
      <c r="F30" s="55">
        <f t="shared" si="1"/>
        <v>336.2</v>
      </c>
      <c r="G30" s="55">
        <f t="shared" si="1"/>
        <v>414.09999999999997</v>
      </c>
      <c r="H30" s="55">
        <f t="shared" si="1"/>
        <v>556.57499999999993</v>
      </c>
    </row>
    <row r="31" spans="1:14" ht="15.75" thickBot="1" x14ac:dyDescent="0.3">
      <c r="A31" s="39">
        <v>7</v>
      </c>
      <c r="B31" s="32">
        <f t="shared" si="0"/>
        <v>262.5</v>
      </c>
      <c r="C31" s="55">
        <f t="shared" si="1"/>
        <v>224.47499999999999</v>
      </c>
      <c r="D31" s="55">
        <f t="shared" si="1"/>
        <v>304.42499999999995</v>
      </c>
      <c r="E31" s="55">
        <f t="shared" si="1"/>
        <v>339.27499999999998</v>
      </c>
      <c r="F31" s="55">
        <f t="shared" si="1"/>
        <v>391.54999999999995</v>
      </c>
      <c r="G31" s="55">
        <f t="shared" si="1"/>
        <v>482.77499999999998</v>
      </c>
      <c r="H31" s="55">
        <f t="shared" si="1"/>
        <v>648.82499999999993</v>
      </c>
    </row>
    <row r="32" spans="1:14" ht="15.75" thickBot="1" x14ac:dyDescent="0.3">
      <c r="A32" s="39">
        <v>8</v>
      </c>
      <c r="B32" s="32">
        <f t="shared" si="0"/>
        <v>300</v>
      </c>
      <c r="C32" s="55">
        <f t="shared" si="1"/>
        <v>257.27499999999998</v>
      </c>
      <c r="D32" s="55">
        <f t="shared" si="1"/>
        <v>348.49999999999994</v>
      </c>
      <c r="E32" s="55">
        <f t="shared" si="1"/>
        <v>387.45</v>
      </c>
      <c r="F32" s="55">
        <f t="shared" si="1"/>
        <v>447.92499999999995</v>
      </c>
      <c r="G32" s="55">
        <f t="shared" si="1"/>
        <v>552.47499999999991</v>
      </c>
      <c r="H32" s="55">
        <f t="shared" si="1"/>
        <v>741.07499999999993</v>
      </c>
    </row>
    <row r="33" spans="1:8" ht="15.75" thickBot="1" x14ac:dyDescent="0.3">
      <c r="A33" s="39">
        <v>9</v>
      </c>
      <c r="B33" s="32">
        <f t="shared" si="0"/>
        <v>337.5</v>
      </c>
      <c r="C33" s="55">
        <f t="shared" si="1"/>
        <v>289.04999999999995</v>
      </c>
      <c r="D33" s="55">
        <f t="shared" si="1"/>
        <v>391.54999999999995</v>
      </c>
      <c r="E33" s="55">
        <f t="shared" si="1"/>
        <v>435.62499999999994</v>
      </c>
      <c r="F33" s="55">
        <f t="shared" si="1"/>
        <v>504.29999999999995</v>
      </c>
      <c r="G33" s="55">
        <f t="shared" si="1"/>
        <v>621.15</v>
      </c>
      <c r="H33" s="55">
        <f t="shared" si="1"/>
        <v>834.34999999999991</v>
      </c>
    </row>
    <row r="34" spans="1:8" ht="15.75" thickBot="1" x14ac:dyDescent="0.3">
      <c r="A34" s="39">
        <v>10</v>
      </c>
      <c r="B34" s="32">
        <f t="shared" si="0"/>
        <v>375</v>
      </c>
      <c r="C34" s="55">
        <f t="shared" si="1"/>
        <v>320.82499999999999</v>
      </c>
      <c r="D34" s="55">
        <f t="shared" si="1"/>
        <v>435.62499999999994</v>
      </c>
      <c r="E34" s="55">
        <f t="shared" si="1"/>
        <v>484.82499999999993</v>
      </c>
      <c r="F34" s="55">
        <f t="shared" si="1"/>
        <v>559.65</v>
      </c>
      <c r="G34" s="55">
        <f t="shared" si="1"/>
        <v>689.82499999999993</v>
      </c>
      <c r="H34" s="55">
        <f t="shared" si="1"/>
        <v>926.59999999999991</v>
      </c>
    </row>
    <row r="35" spans="1:8" ht="15.75" thickBot="1" x14ac:dyDescent="0.3">
      <c r="A35" s="39">
        <v>11</v>
      </c>
      <c r="B35" s="32">
        <f t="shared" si="0"/>
        <v>412.5</v>
      </c>
      <c r="C35" s="55">
        <f t="shared" si="1"/>
        <v>353.62499999999994</v>
      </c>
      <c r="D35" s="55">
        <f t="shared" si="1"/>
        <v>478.67499999999995</v>
      </c>
      <c r="E35" s="55">
        <f t="shared" si="1"/>
        <v>533</v>
      </c>
      <c r="F35" s="55">
        <f t="shared" si="1"/>
        <v>616.02499999999998</v>
      </c>
      <c r="G35" s="55">
        <f t="shared" si="1"/>
        <v>759.52499999999998</v>
      </c>
      <c r="H35" s="55">
        <f t="shared" si="1"/>
        <v>1019.8749999999999</v>
      </c>
    </row>
    <row r="36" spans="1:8" ht="15.75" thickBot="1" x14ac:dyDescent="0.3">
      <c r="A36" s="39">
        <v>12</v>
      </c>
      <c r="B36" s="32">
        <f t="shared" si="0"/>
        <v>450</v>
      </c>
      <c r="C36" s="55">
        <f t="shared" si="1"/>
        <v>385.4</v>
      </c>
      <c r="D36" s="55">
        <f t="shared" si="1"/>
        <v>522.75</v>
      </c>
      <c r="E36" s="55">
        <f t="shared" si="1"/>
        <v>581.17499999999995</v>
      </c>
      <c r="F36" s="55">
        <f t="shared" si="1"/>
        <v>671.37499999999989</v>
      </c>
      <c r="G36" s="55">
        <f t="shared" si="1"/>
        <v>828.19999999999993</v>
      </c>
      <c r="H36" s="55">
        <f t="shared" si="1"/>
        <v>1112.125</v>
      </c>
    </row>
    <row r="37" spans="1:8" ht="15.75" thickBot="1" x14ac:dyDescent="0.3">
      <c r="A37" s="39">
        <v>13</v>
      </c>
      <c r="B37" s="32">
        <f t="shared" si="0"/>
        <v>487.5</v>
      </c>
      <c r="C37" s="55">
        <f t="shared" si="1"/>
        <v>417.17499999999995</v>
      </c>
      <c r="D37" s="55">
        <f t="shared" si="1"/>
        <v>565.79999999999995</v>
      </c>
      <c r="E37" s="55">
        <f t="shared" si="1"/>
        <v>630.375</v>
      </c>
      <c r="F37" s="55">
        <f t="shared" si="1"/>
        <v>727.74999999999989</v>
      </c>
      <c r="G37" s="55">
        <f t="shared" si="1"/>
        <v>896.87499999999989</v>
      </c>
      <c r="H37" s="55">
        <f t="shared" si="1"/>
        <v>1204.375</v>
      </c>
    </row>
    <row r="38" spans="1:8" ht="15.75" thickBot="1" x14ac:dyDescent="0.3">
      <c r="A38" s="39">
        <v>14</v>
      </c>
      <c r="B38" s="32">
        <f t="shared" si="0"/>
        <v>525</v>
      </c>
      <c r="C38" s="55">
        <f t="shared" si="1"/>
        <v>449.97499999999997</v>
      </c>
      <c r="D38" s="55">
        <f t="shared" si="1"/>
        <v>608.84999999999991</v>
      </c>
      <c r="E38" s="55">
        <f t="shared" si="1"/>
        <v>678.55</v>
      </c>
      <c r="F38" s="55">
        <f t="shared" si="1"/>
        <v>784.12499999999989</v>
      </c>
      <c r="G38" s="55">
        <f t="shared" si="1"/>
        <v>966.57499999999993</v>
      </c>
      <c r="H38" s="55">
        <f t="shared" si="1"/>
        <v>1297.6499999999999</v>
      </c>
    </row>
    <row r="39" spans="1:8" ht="15.75" thickBot="1" x14ac:dyDescent="0.3">
      <c r="A39" s="39">
        <v>15</v>
      </c>
      <c r="B39" s="32">
        <f t="shared" si="0"/>
        <v>562.5</v>
      </c>
      <c r="C39" s="55">
        <f t="shared" si="1"/>
        <v>481.74999999999994</v>
      </c>
      <c r="D39" s="55">
        <f t="shared" si="1"/>
        <v>652.92499999999995</v>
      </c>
      <c r="E39" s="55">
        <f t="shared" si="1"/>
        <v>726.72499999999991</v>
      </c>
      <c r="F39" s="55">
        <f t="shared" si="1"/>
        <v>839.47499999999991</v>
      </c>
      <c r="G39" s="55">
        <f t="shared" si="1"/>
        <v>1035.25</v>
      </c>
      <c r="H39" s="55">
        <f t="shared" si="1"/>
        <v>1389.8999999999999</v>
      </c>
    </row>
    <row r="40" spans="1:8" ht="15.75" thickBot="1" x14ac:dyDescent="0.3">
      <c r="A40" s="39">
        <v>16</v>
      </c>
      <c r="B40" s="32">
        <f t="shared" si="0"/>
        <v>600</v>
      </c>
      <c r="C40" s="55">
        <f t="shared" si="1"/>
        <v>513.52499999999998</v>
      </c>
      <c r="D40" s="55">
        <f t="shared" si="1"/>
        <v>695.97499999999991</v>
      </c>
      <c r="E40" s="55">
        <f t="shared" si="1"/>
        <v>774.9</v>
      </c>
      <c r="F40" s="55">
        <f t="shared" si="1"/>
        <v>895.84999999999991</v>
      </c>
      <c r="G40" s="55">
        <f t="shared" si="1"/>
        <v>1104.9499999999998</v>
      </c>
      <c r="H40" s="55">
        <f t="shared" si="1"/>
        <v>1483.175</v>
      </c>
    </row>
    <row r="41" spans="1:8" ht="15.75" thickBot="1" x14ac:dyDescent="0.3">
      <c r="A41" s="39">
        <v>17</v>
      </c>
      <c r="B41" s="32">
        <f t="shared" si="0"/>
        <v>637.5</v>
      </c>
      <c r="C41" s="55">
        <f t="shared" si="1"/>
        <v>546.32499999999993</v>
      </c>
      <c r="D41" s="55">
        <f t="shared" si="1"/>
        <v>740.05</v>
      </c>
      <c r="E41" s="55">
        <f t="shared" si="1"/>
        <v>824.09999999999991</v>
      </c>
      <c r="F41" s="55">
        <f t="shared" si="1"/>
        <v>951.19999999999993</v>
      </c>
      <c r="G41" s="55">
        <f t="shared" si="1"/>
        <v>1173.625</v>
      </c>
      <c r="H41" s="55">
        <f t="shared" si="1"/>
        <v>1575.425</v>
      </c>
    </row>
    <row r="42" spans="1:8" ht="15.75" thickBot="1" x14ac:dyDescent="0.3">
      <c r="A42" s="39">
        <v>18</v>
      </c>
      <c r="B42" s="32">
        <f t="shared" si="0"/>
        <v>675</v>
      </c>
      <c r="C42" s="55">
        <f t="shared" si="1"/>
        <v>578.09999999999991</v>
      </c>
      <c r="D42" s="55">
        <f t="shared" si="1"/>
        <v>783.09999999999991</v>
      </c>
      <c r="E42" s="55">
        <f t="shared" si="1"/>
        <v>872.27499999999998</v>
      </c>
      <c r="F42" s="55">
        <f t="shared" si="1"/>
        <v>1007.5749999999999</v>
      </c>
      <c r="G42" s="55">
        <f t="shared" si="1"/>
        <v>1242.3</v>
      </c>
      <c r="H42" s="55">
        <f t="shared" si="1"/>
        <v>1668.6999999999998</v>
      </c>
    </row>
    <row r="43" spans="1:8" ht="15.75" thickBot="1" x14ac:dyDescent="0.3">
      <c r="A43" s="39">
        <v>19</v>
      </c>
      <c r="B43" s="32">
        <f t="shared" si="0"/>
        <v>712.5</v>
      </c>
      <c r="C43" s="55">
        <f t="shared" si="1"/>
        <v>609.875</v>
      </c>
      <c r="D43" s="55">
        <f t="shared" si="1"/>
        <v>827.17499999999995</v>
      </c>
      <c r="E43" s="55">
        <f t="shared" si="1"/>
        <v>920.44999999999993</v>
      </c>
      <c r="F43" s="55">
        <f t="shared" si="1"/>
        <v>1063.9499999999998</v>
      </c>
      <c r="G43" s="55">
        <f t="shared" si="1"/>
        <v>1312</v>
      </c>
      <c r="H43" s="55">
        <f t="shared" si="1"/>
        <v>1760.9499999999998</v>
      </c>
    </row>
    <row r="44" spans="1:8" ht="15.75" thickBot="1" x14ac:dyDescent="0.3">
      <c r="A44" s="39">
        <v>20</v>
      </c>
      <c r="B44" s="32">
        <f t="shared" si="0"/>
        <v>750</v>
      </c>
      <c r="C44" s="55">
        <f t="shared" si="1"/>
        <v>642.67499999999995</v>
      </c>
      <c r="D44" s="55">
        <f t="shared" si="1"/>
        <v>870.22499999999991</v>
      </c>
      <c r="E44" s="55">
        <f t="shared" si="1"/>
        <v>968.62499999999989</v>
      </c>
      <c r="F44" s="55">
        <f t="shared" si="1"/>
        <v>1119.3</v>
      </c>
      <c r="G44" s="55">
        <f t="shared" si="1"/>
        <v>1380.675</v>
      </c>
      <c r="H44" s="55">
        <f t="shared" si="1"/>
        <v>1853.1999999999998</v>
      </c>
    </row>
    <row r="45" spans="1:8" ht="15.75" thickBot="1" x14ac:dyDescent="0.3">
      <c r="A45" s="39">
        <v>21</v>
      </c>
      <c r="B45" s="32">
        <f t="shared" si="0"/>
        <v>787.5</v>
      </c>
      <c r="C45" s="55">
        <f t="shared" si="1"/>
        <v>674.44999999999993</v>
      </c>
      <c r="D45" s="55">
        <f t="shared" si="1"/>
        <v>914.3</v>
      </c>
      <c r="E45" s="55">
        <f t="shared" si="1"/>
        <v>1017.8249999999999</v>
      </c>
      <c r="F45" s="55">
        <f t="shared" si="1"/>
        <v>1175.675</v>
      </c>
      <c r="G45" s="55">
        <f t="shared" si="1"/>
        <v>1449.35</v>
      </c>
      <c r="H45" s="55">
        <f t="shared" si="1"/>
        <v>1946.4749999999999</v>
      </c>
    </row>
    <row r="46" spans="1:8" ht="15.75" thickBot="1" x14ac:dyDescent="0.3">
      <c r="A46" s="39">
        <v>22</v>
      </c>
      <c r="B46" s="32">
        <f t="shared" si="0"/>
        <v>825</v>
      </c>
      <c r="C46" s="55">
        <f t="shared" si="1"/>
        <v>706.22499999999991</v>
      </c>
      <c r="D46" s="55">
        <f t="shared" si="1"/>
        <v>957.34999999999991</v>
      </c>
      <c r="E46" s="55">
        <f t="shared" si="1"/>
        <v>1066</v>
      </c>
      <c r="F46" s="55">
        <f t="shared" si="1"/>
        <v>1232.05</v>
      </c>
      <c r="G46" s="55">
        <f t="shared" si="1"/>
        <v>1519.05</v>
      </c>
      <c r="H46" s="55">
        <f t="shared" si="1"/>
        <v>2038.7249999999999</v>
      </c>
    </row>
    <row r="47" spans="1:8" ht="15.75" thickBot="1" x14ac:dyDescent="0.3">
      <c r="A47" s="39">
        <v>23</v>
      </c>
      <c r="B47" s="32">
        <f t="shared" si="0"/>
        <v>862.5</v>
      </c>
      <c r="C47" s="55">
        <f t="shared" si="1"/>
        <v>739.02499999999998</v>
      </c>
      <c r="D47" s="55">
        <f t="shared" si="1"/>
        <v>1001.425</v>
      </c>
      <c r="E47" s="55">
        <f t="shared" si="1"/>
        <v>1114.175</v>
      </c>
      <c r="F47" s="55">
        <f t="shared" si="1"/>
        <v>1287.3999999999999</v>
      </c>
      <c r="G47" s="55">
        <f t="shared" si="1"/>
        <v>1587.7249999999999</v>
      </c>
      <c r="H47" s="55">
        <f t="shared" si="1"/>
        <v>2132</v>
      </c>
    </row>
    <row r="48" spans="1:8" ht="15.75" thickBot="1" x14ac:dyDescent="0.3">
      <c r="A48" s="39">
        <v>24</v>
      </c>
      <c r="B48" s="32">
        <f t="shared" si="0"/>
        <v>900</v>
      </c>
      <c r="C48" s="55">
        <f t="shared" si="1"/>
        <v>770.8</v>
      </c>
      <c r="D48" s="55">
        <f t="shared" si="1"/>
        <v>1044.4749999999999</v>
      </c>
      <c r="E48" s="55">
        <f t="shared" si="1"/>
        <v>1162.3499999999999</v>
      </c>
      <c r="F48" s="55">
        <f t="shared" si="1"/>
        <v>1343.7749999999999</v>
      </c>
      <c r="G48" s="55">
        <f t="shared" si="1"/>
        <v>1656.3999999999999</v>
      </c>
      <c r="H48" s="55">
        <f t="shared" si="1"/>
        <v>2224.25</v>
      </c>
    </row>
    <row r="49" spans="1:8" ht="15.75" thickBot="1" x14ac:dyDescent="0.3">
      <c r="A49" s="39">
        <v>25</v>
      </c>
      <c r="B49" s="32">
        <f t="shared" si="0"/>
        <v>937.5</v>
      </c>
      <c r="C49" s="55">
        <f t="shared" si="1"/>
        <v>802.57499999999993</v>
      </c>
      <c r="D49" s="55">
        <f t="shared" si="1"/>
        <v>1088.55</v>
      </c>
      <c r="E49" s="55">
        <f t="shared" si="1"/>
        <v>1211.55</v>
      </c>
      <c r="F49" s="55">
        <f t="shared" si="1"/>
        <v>1399.1249999999998</v>
      </c>
      <c r="G49" s="55">
        <f t="shared" si="1"/>
        <v>1726.1</v>
      </c>
      <c r="H49" s="55">
        <f t="shared" si="1"/>
        <v>2317.5249999999996</v>
      </c>
    </row>
    <row r="50" spans="1:8" ht="15.75" thickBot="1" x14ac:dyDescent="0.3">
      <c r="A50" s="39">
        <v>26</v>
      </c>
      <c r="B50" s="32">
        <f t="shared" si="0"/>
        <v>975</v>
      </c>
      <c r="C50" s="55">
        <f t="shared" si="1"/>
        <v>835.37499999999989</v>
      </c>
      <c r="D50" s="55">
        <f t="shared" si="1"/>
        <v>1131.5999999999999</v>
      </c>
      <c r="E50" s="55">
        <f t="shared" si="1"/>
        <v>1259.7249999999999</v>
      </c>
      <c r="F50" s="55">
        <f t="shared" si="1"/>
        <v>1455.4999999999998</v>
      </c>
      <c r="G50" s="55">
        <f t="shared" si="1"/>
        <v>1794.7749999999999</v>
      </c>
      <c r="H50" s="55">
        <f t="shared" si="1"/>
        <v>2409.7749999999996</v>
      </c>
    </row>
    <row r="51" spans="1:8" ht="15.75" thickBot="1" x14ac:dyDescent="0.3">
      <c r="A51" s="39">
        <v>27</v>
      </c>
      <c r="B51" s="32">
        <f t="shared" si="0"/>
        <v>1012.5</v>
      </c>
      <c r="C51" s="55">
        <f t="shared" si="1"/>
        <v>867.15</v>
      </c>
      <c r="D51" s="55">
        <f t="shared" si="1"/>
        <v>1174.6499999999999</v>
      </c>
      <c r="E51" s="55">
        <f t="shared" si="1"/>
        <v>1307.8999999999999</v>
      </c>
      <c r="F51" s="55">
        <f t="shared" si="1"/>
        <v>1511.8749999999998</v>
      </c>
      <c r="G51" s="55">
        <f t="shared" si="1"/>
        <v>1863.4499999999998</v>
      </c>
      <c r="H51" s="55">
        <f t="shared" si="1"/>
        <v>2502.0249999999996</v>
      </c>
    </row>
    <row r="52" spans="1:8" ht="15.75" thickBot="1" x14ac:dyDescent="0.3">
      <c r="A52" s="39">
        <v>28</v>
      </c>
      <c r="B52" s="32">
        <f t="shared" si="0"/>
        <v>1050</v>
      </c>
      <c r="C52" s="55">
        <f t="shared" si="1"/>
        <v>898.92499999999995</v>
      </c>
      <c r="D52" s="55">
        <f t="shared" si="1"/>
        <v>1218.7249999999999</v>
      </c>
      <c r="E52" s="55">
        <f t="shared" si="1"/>
        <v>1357.1</v>
      </c>
      <c r="F52" s="55">
        <f t="shared" si="1"/>
        <v>1567.2249999999999</v>
      </c>
      <c r="G52" s="55">
        <f t="shared" si="1"/>
        <v>1933.1499999999999</v>
      </c>
      <c r="H52" s="55">
        <f t="shared" si="1"/>
        <v>2595.2999999999997</v>
      </c>
    </row>
    <row r="53" spans="1:8" ht="15.75" thickBot="1" x14ac:dyDescent="0.3">
      <c r="A53" s="39">
        <v>29</v>
      </c>
      <c r="B53" s="32">
        <f t="shared" si="0"/>
        <v>1087.5</v>
      </c>
      <c r="C53" s="55">
        <f t="shared" si="1"/>
        <v>931.72499999999991</v>
      </c>
      <c r="D53" s="55">
        <f t="shared" si="1"/>
        <v>1261.7749999999999</v>
      </c>
      <c r="E53" s="55">
        <f t="shared" si="1"/>
        <v>1405.2749999999999</v>
      </c>
      <c r="F53" s="55">
        <f t="shared" si="1"/>
        <v>1623.6</v>
      </c>
      <c r="G53" s="55">
        <f t="shared" si="1"/>
        <v>2001.8249999999998</v>
      </c>
      <c r="H53" s="55">
        <f t="shared" si="1"/>
        <v>2687.5499999999997</v>
      </c>
    </row>
    <row r="54" spans="1:8" ht="15.75" thickBot="1" x14ac:dyDescent="0.3">
      <c r="A54" s="39">
        <v>30</v>
      </c>
      <c r="B54" s="32">
        <f t="shared" si="0"/>
        <v>1125</v>
      </c>
      <c r="C54" s="55">
        <f t="shared" si="1"/>
        <v>963.49999999999989</v>
      </c>
      <c r="D54" s="55">
        <f t="shared" si="1"/>
        <v>1305.8499999999999</v>
      </c>
      <c r="E54" s="55">
        <f t="shared" si="1"/>
        <v>1453.4499999999998</v>
      </c>
      <c r="F54" s="55">
        <f t="shared" si="1"/>
        <v>1678.9499999999998</v>
      </c>
      <c r="G54" s="55">
        <f t="shared" si="1"/>
        <v>2070.5</v>
      </c>
      <c r="H54" s="55">
        <f t="shared" si="1"/>
        <v>2780.8249999999998</v>
      </c>
    </row>
    <row r="55" spans="1:8" ht="15.75" thickBot="1" x14ac:dyDescent="0.3">
      <c r="A55" s="39">
        <v>31</v>
      </c>
      <c r="B55" s="32">
        <f t="shared" si="0"/>
        <v>1162.5</v>
      </c>
      <c r="C55" s="55">
        <f t="shared" si="1"/>
        <v>995.27499999999986</v>
      </c>
      <c r="D55" s="55">
        <f t="shared" si="1"/>
        <v>1348.8999999999999</v>
      </c>
      <c r="E55" s="55">
        <f t="shared" si="1"/>
        <v>1501.6249999999998</v>
      </c>
      <c r="F55" s="55">
        <f t="shared" si="1"/>
        <v>1735.3249999999998</v>
      </c>
      <c r="G55" s="55">
        <f t="shared" si="1"/>
        <v>2140.1999999999998</v>
      </c>
      <c r="H55" s="55">
        <f t="shared" si="1"/>
        <v>2873.0749999999998</v>
      </c>
    </row>
    <row r="56" spans="1:8" ht="15.75" thickBot="1" x14ac:dyDescent="0.3">
      <c r="A56" s="39">
        <v>32</v>
      </c>
      <c r="B56" s="32">
        <f t="shared" si="0"/>
        <v>1200</v>
      </c>
      <c r="C56" s="55">
        <f t="shared" si="1"/>
        <v>1028.0749999999998</v>
      </c>
      <c r="D56" s="55">
        <f t="shared" si="1"/>
        <v>1392.9749999999999</v>
      </c>
      <c r="E56" s="55">
        <f t="shared" si="1"/>
        <v>1550.8249999999998</v>
      </c>
      <c r="F56" s="55">
        <f t="shared" si="1"/>
        <v>1791.6999999999998</v>
      </c>
      <c r="G56" s="55">
        <f t="shared" si="1"/>
        <v>2208.875</v>
      </c>
      <c r="H56" s="55">
        <f t="shared" si="1"/>
        <v>2966.35</v>
      </c>
    </row>
    <row r="57" spans="1:8" ht="15.75" thickBot="1" x14ac:dyDescent="0.3">
      <c r="A57" s="39">
        <v>33</v>
      </c>
      <c r="B57" s="32">
        <f t="shared" ref="B57:B88" si="2">SUM(A57*37.5)</f>
        <v>1237.5</v>
      </c>
      <c r="C57" s="55">
        <f t="shared" ref="C57:H99" si="3">ROUND((50/49.8*($D$6*(C$24/1000)^$D$7*$G$2^($D$8+$D$9*C$24/1000)*EXP(-$D$10*($B57*1.2)/C$24)))*($B57*1.2)/1000,0)*1.025</f>
        <v>1059.8499999999999</v>
      </c>
      <c r="D57" s="55">
        <f t="shared" si="3"/>
        <v>1436.0249999999999</v>
      </c>
      <c r="E57" s="55">
        <f t="shared" si="3"/>
        <v>1598.9999999999998</v>
      </c>
      <c r="F57" s="55">
        <f t="shared" si="3"/>
        <v>1847.0499999999997</v>
      </c>
      <c r="G57" s="55">
        <f t="shared" si="3"/>
        <v>2277.5499999999997</v>
      </c>
      <c r="H57" s="55">
        <f t="shared" si="3"/>
        <v>3058.6</v>
      </c>
    </row>
    <row r="58" spans="1:8" ht="15.75" thickBot="1" x14ac:dyDescent="0.3">
      <c r="A58" s="39">
        <v>34</v>
      </c>
      <c r="B58" s="32">
        <f t="shared" si="2"/>
        <v>1275</v>
      </c>
      <c r="C58" s="55">
        <f t="shared" si="3"/>
        <v>1091.625</v>
      </c>
      <c r="D58" s="55">
        <f t="shared" si="3"/>
        <v>1480.1</v>
      </c>
      <c r="E58" s="55">
        <f t="shared" si="3"/>
        <v>1647.175</v>
      </c>
      <c r="F58" s="55">
        <f t="shared" si="3"/>
        <v>1903.4249999999997</v>
      </c>
      <c r="G58" s="55">
        <f t="shared" si="3"/>
        <v>2347.25</v>
      </c>
      <c r="H58" s="55">
        <f t="shared" si="3"/>
        <v>3150.85</v>
      </c>
    </row>
    <row r="59" spans="1:8" ht="15.75" thickBot="1" x14ac:dyDescent="0.3">
      <c r="A59" s="39">
        <v>35</v>
      </c>
      <c r="B59" s="32">
        <f t="shared" si="2"/>
        <v>1312.5</v>
      </c>
      <c r="C59" s="55">
        <f t="shared" si="3"/>
        <v>1124.425</v>
      </c>
      <c r="D59" s="55">
        <f t="shared" si="3"/>
        <v>1523.1499999999999</v>
      </c>
      <c r="E59" s="55">
        <f t="shared" si="3"/>
        <v>1695.35</v>
      </c>
      <c r="F59" s="55">
        <f t="shared" si="3"/>
        <v>1958.7749999999999</v>
      </c>
      <c r="G59" s="55">
        <f t="shared" si="3"/>
        <v>2415.9249999999997</v>
      </c>
      <c r="H59" s="55">
        <f t="shared" si="3"/>
        <v>3244.1249999999995</v>
      </c>
    </row>
    <row r="60" spans="1:8" ht="15.75" thickBot="1" x14ac:dyDescent="0.3">
      <c r="A60" s="39">
        <v>36</v>
      </c>
      <c r="B60" s="32">
        <f t="shared" si="2"/>
        <v>1350</v>
      </c>
      <c r="C60" s="55">
        <f t="shared" si="3"/>
        <v>1156.1999999999998</v>
      </c>
      <c r="D60" s="55">
        <f t="shared" si="3"/>
        <v>1567.2249999999999</v>
      </c>
      <c r="E60" s="55">
        <f t="shared" si="3"/>
        <v>1744.55</v>
      </c>
      <c r="F60" s="55">
        <f t="shared" si="3"/>
        <v>2015.1499999999999</v>
      </c>
      <c r="G60" s="55">
        <f t="shared" si="3"/>
        <v>2484.6</v>
      </c>
      <c r="H60" s="55">
        <f t="shared" si="3"/>
        <v>3336.3749999999995</v>
      </c>
    </row>
    <row r="61" spans="1:8" ht="15.75" thickBot="1" x14ac:dyDescent="0.3">
      <c r="A61" s="39">
        <v>37</v>
      </c>
      <c r="B61" s="32">
        <f t="shared" si="2"/>
        <v>1387.5</v>
      </c>
      <c r="C61" s="55">
        <f t="shared" si="3"/>
        <v>1187.9749999999999</v>
      </c>
      <c r="D61" s="55">
        <f t="shared" si="3"/>
        <v>1610.2749999999999</v>
      </c>
      <c r="E61" s="55">
        <f t="shared" si="3"/>
        <v>1792.7249999999999</v>
      </c>
      <c r="F61" s="55">
        <f t="shared" si="3"/>
        <v>2071.5249999999996</v>
      </c>
      <c r="G61" s="55">
        <f t="shared" si="3"/>
        <v>2554.2999999999997</v>
      </c>
      <c r="H61" s="55">
        <f t="shared" si="3"/>
        <v>3429.6499999999996</v>
      </c>
    </row>
    <row r="62" spans="1:8" ht="15.75" thickBot="1" x14ac:dyDescent="0.3">
      <c r="A62" s="39">
        <v>38</v>
      </c>
      <c r="B62" s="32">
        <f t="shared" si="2"/>
        <v>1425</v>
      </c>
      <c r="C62" s="55">
        <f t="shared" si="3"/>
        <v>1220.7749999999999</v>
      </c>
      <c r="D62" s="55">
        <f t="shared" si="3"/>
        <v>1654.35</v>
      </c>
      <c r="E62" s="55">
        <f t="shared" si="3"/>
        <v>1840.8999999999999</v>
      </c>
      <c r="F62" s="55">
        <f t="shared" si="3"/>
        <v>2126.875</v>
      </c>
      <c r="G62" s="55">
        <f t="shared" si="3"/>
        <v>2622.9749999999999</v>
      </c>
      <c r="H62" s="55">
        <f t="shared" si="3"/>
        <v>3521.8999999999996</v>
      </c>
    </row>
    <row r="63" spans="1:8" ht="15.75" thickBot="1" x14ac:dyDescent="0.3">
      <c r="A63" s="39">
        <v>39</v>
      </c>
      <c r="B63" s="32">
        <f t="shared" si="2"/>
        <v>1462.5</v>
      </c>
      <c r="C63" s="55">
        <f t="shared" si="3"/>
        <v>1252.55</v>
      </c>
      <c r="D63" s="55">
        <f t="shared" si="3"/>
        <v>1697.3999999999999</v>
      </c>
      <c r="E63" s="55">
        <f t="shared" si="3"/>
        <v>1890.1</v>
      </c>
      <c r="F63" s="55">
        <f t="shared" si="3"/>
        <v>2183.25</v>
      </c>
      <c r="G63" s="55">
        <f t="shared" si="3"/>
        <v>2691.6499999999996</v>
      </c>
      <c r="H63" s="55">
        <f t="shared" si="3"/>
        <v>3614.1499999999996</v>
      </c>
    </row>
    <row r="64" spans="1:8" ht="15.75" thickBot="1" x14ac:dyDescent="0.3">
      <c r="A64" s="39">
        <v>40</v>
      </c>
      <c r="B64" s="32">
        <f t="shared" si="2"/>
        <v>1500</v>
      </c>
      <c r="C64" s="55">
        <f t="shared" si="3"/>
        <v>1284.3249999999998</v>
      </c>
      <c r="D64" s="55">
        <f t="shared" si="3"/>
        <v>1740.4499999999998</v>
      </c>
      <c r="E64" s="55">
        <f t="shared" si="3"/>
        <v>1938.2749999999999</v>
      </c>
      <c r="F64" s="55">
        <f t="shared" si="3"/>
        <v>2239.625</v>
      </c>
      <c r="G64" s="55">
        <f t="shared" si="3"/>
        <v>2761.35</v>
      </c>
      <c r="H64" s="55">
        <f t="shared" si="3"/>
        <v>3707.4249999999997</v>
      </c>
    </row>
    <row r="65" spans="1:8" ht="15.75" thickBot="1" x14ac:dyDescent="0.3">
      <c r="A65" s="39">
        <v>41</v>
      </c>
      <c r="B65" s="32">
        <f t="shared" si="2"/>
        <v>1537.5</v>
      </c>
      <c r="C65" s="55">
        <f t="shared" si="3"/>
        <v>1317.1249999999998</v>
      </c>
      <c r="D65" s="55">
        <f t="shared" si="3"/>
        <v>1784.5249999999999</v>
      </c>
      <c r="E65" s="55">
        <f t="shared" si="3"/>
        <v>1986.4499999999998</v>
      </c>
      <c r="F65" s="55">
        <f t="shared" si="3"/>
        <v>2294.9749999999999</v>
      </c>
      <c r="G65" s="55">
        <f t="shared" si="3"/>
        <v>2830.0249999999996</v>
      </c>
      <c r="H65" s="55">
        <f t="shared" si="3"/>
        <v>3799.6749999999997</v>
      </c>
    </row>
    <row r="66" spans="1:8" ht="15.75" thickBot="1" x14ac:dyDescent="0.3">
      <c r="A66" s="39">
        <v>42</v>
      </c>
      <c r="B66" s="32">
        <f t="shared" si="2"/>
        <v>1575</v>
      </c>
      <c r="C66" s="55">
        <f t="shared" si="3"/>
        <v>1348.8999999999999</v>
      </c>
      <c r="D66" s="55">
        <f t="shared" si="3"/>
        <v>1827.5749999999998</v>
      </c>
      <c r="E66" s="55">
        <f t="shared" si="3"/>
        <v>2034.6249999999998</v>
      </c>
      <c r="F66" s="55">
        <f t="shared" si="3"/>
        <v>2351.35</v>
      </c>
      <c r="G66" s="55">
        <f t="shared" si="3"/>
        <v>2898.7</v>
      </c>
      <c r="H66" s="55">
        <f t="shared" si="3"/>
        <v>3892.95</v>
      </c>
    </row>
    <row r="67" spans="1:8" ht="15.75" thickBot="1" x14ac:dyDescent="0.3">
      <c r="A67" s="39">
        <v>43</v>
      </c>
      <c r="B67" s="32">
        <f t="shared" si="2"/>
        <v>1612.5</v>
      </c>
      <c r="C67" s="55">
        <f t="shared" si="3"/>
        <v>1380.675</v>
      </c>
      <c r="D67" s="55">
        <f t="shared" si="3"/>
        <v>1871.6499999999999</v>
      </c>
      <c r="E67" s="55">
        <f t="shared" si="3"/>
        <v>2083.8249999999998</v>
      </c>
      <c r="F67" s="55">
        <f t="shared" si="3"/>
        <v>2406.6999999999998</v>
      </c>
      <c r="G67" s="55">
        <f t="shared" si="3"/>
        <v>2968.3999999999996</v>
      </c>
      <c r="H67" s="55">
        <f t="shared" si="3"/>
        <v>3985.2</v>
      </c>
    </row>
    <row r="68" spans="1:8" ht="15.75" thickBot="1" x14ac:dyDescent="0.3">
      <c r="A68" s="39">
        <v>44</v>
      </c>
      <c r="B68" s="32">
        <f t="shared" si="2"/>
        <v>1650</v>
      </c>
      <c r="C68" s="55">
        <f t="shared" si="3"/>
        <v>1413.4749999999999</v>
      </c>
      <c r="D68" s="55">
        <f t="shared" si="3"/>
        <v>1914.6999999999998</v>
      </c>
      <c r="E68" s="55">
        <f t="shared" si="3"/>
        <v>2132</v>
      </c>
      <c r="F68" s="55">
        <f t="shared" si="3"/>
        <v>2463.0749999999998</v>
      </c>
      <c r="G68" s="55">
        <f t="shared" si="3"/>
        <v>3037.0749999999998</v>
      </c>
      <c r="H68" s="55">
        <f t="shared" si="3"/>
        <v>4078.4749999999995</v>
      </c>
    </row>
    <row r="69" spans="1:8" ht="15.75" thickBot="1" x14ac:dyDescent="0.3">
      <c r="A69" s="39">
        <v>45</v>
      </c>
      <c r="B69" s="32">
        <f t="shared" si="2"/>
        <v>1687.5</v>
      </c>
      <c r="C69" s="55">
        <f t="shared" si="3"/>
        <v>1445.2499999999998</v>
      </c>
      <c r="D69" s="55">
        <f t="shared" si="3"/>
        <v>1958.7749999999999</v>
      </c>
      <c r="E69" s="55">
        <f t="shared" si="3"/>
        <v>2180.1749999999997</v>
      </c>
      <c r="F69" s="55">
        <f t="shared" si="3"/>
        <v>2519.4499999999998</v>
      </c>
      <c r="G69" s="55">
        <f t="shared" si="3"/>
        <v>3106.7749999999996</v>
      </c>
      <c r="H69" s="55">
        <f t="shared" si="3"/>
        <v>4170.7249999999995</v>
      </c>
    </row>
    <row r="70" spans="1:8" ht="15.75" thickBot="1" x14ac:dyDescent="0.3">
      <c r="A70" s="39">
        <v>46</v>
      </c>
      <c r="B70" s="32">
        <f t="shared" si="2"/>
        <v>1725</v>
      </c>
      <c r="C70" s="55">
        <f t="shared" si="3"/>
        <v>1477.0249999999999</v>
      </c>
      <c r="D70" s="55">
        <f t="shared" si="3"/>
        <v>2001.8249999999998</v>
      </c>
      <c r="E70" s="55">
        <f t="shared" si="3"/>
        <v>2228.35</v>
      </c>
      <c r="F70" s="55">
        <f t="shared" si="3"/>
        <v>2574.7999999999997</v>
      </c>
      <c r="G70" s="55">
        <f t="shared" si="3"/>
        <v>3175.45</v>
      </c>
      <c r="H70" s="55">
        <f t="shared" si="3"/>
        <v>4262.9749999999995</v>
      </c>
    </row>
    <row r="71" spans="1:8" ht="15.75" thickBot="1" x14ac:dyDescent="0.3">
      <c r="A71" s="39">
        <v>47</v>
      </c>
      <c r="B71" s="32">
        <f t="shared" si="2"/>
        <v>1762.5</v>
      </c>
      <c r="C71" s="55">
        <f t="shared" si="3"/>
        <v>1509.8249999999998</v>
      </c>
      <c r="D71" s="55">
        <f t="shared" si="3"/>
        <v>2045.8999999999999</v>
      </c>
      <c r="E71" s="55">
        <f t="shared" si="3"/>
        <v>2277.5499999999997</v>
      </c>
      <c r="F71" s="55">
        <f t="shared" si="3"/>
        <v>2631.1749999999997</v>
      </c>
      <c r="G71" s="55">
        <f t="shared" si="3"/>
        <v>3244.1249999999995</v>
      </c>
      <c r="H71" s="55">
        <f t="shared" si="3"/>
        <v>4356.25</v>
      </c>
    </row>
    <row r="72" spans="1:8" ht="15.75" thickBot="1" x14ac:dyDescent="0.3">
      <c r="A72" s="39">
        <v>48</v>
      </c>
      <c r="B72" s="32">
        <f t="shared" si="2"/>
        <v>1800</v>
      </c>
      <c r="C72" s="55">
        <f t="shared" si="3"/>
        <v>1541.6</v>
      </c>
      <c r="D72" s="55">
        <f t="shared" si="3"/>
        <v>2088.9499999999998</v>
      </c>
      <c r="E72" s="55">
        <f t="shared" si="3"/>
        <v>2325.7249999999999</v>
      </c>
      <c r="F72" s="55">
        <f t="shared" si="3"/>
        <v>2686.5249999999996</v>
      </c>
      <c r="G72" s="55">
        <f t="shared" si="3"/>
        <v>3313.8249999999998</v>
      </c>
      <c r="H72" s="55">
        <f t="shared" si="3"/>
        <v>4448.5</v>
      </c>
    </row>
    <row r="73" spans="1:8" ht="15.75" thickBot="1" x14ac:dyDescent="0.3">
      <c r="A73" s="39">
        <v>49</v>
      </c>
      <c r="B73" s="32">
        <f t="shared" si="2"/>
        <v>1837.5</v>
      </c>
      <c r="C73" s="55">
        <f t="shared" si="3"/>
        <v>1573.3749999999998</v>
      </c>
      <c r="D73" s="55">
        <f t="shared" si="3"/>
        <v>2133.0249999999996</v>
      </c>
      <c r="E73" s="55">
        <f t="shared" si="3"/>
        <v>2373.8999999999996</v>
      </c>
      <c r="F73" s="55">
        <f t="shared" si="3"/>
        <v>2742.8999999999996</v>
      </c>
      <c r="G73" s="55">
        <f t="shared" si="3"/>
        <v>3382.4999999999995</v>
      </c>
      <c r="H73" s="55">
        <f t="shared" si="3"/>
        <v>4541.7749999999996</v>
      </c>
    </row>
    <row r="74" spans="1:8" ht="15.75" thickBot="1" x14ac:dyDescent="0.3">
      <c r="A74" s="39">
        <v>50</v>
      </c>
      <c r="B74" s="32">
        <f t="shared" si="2"/>
        <v>1875</v>
      </c>
      <c r="C74" s="55">
        <f t="shared" si="3"/>
        <v>1606.175</v>
      </c>
      <c r="D74" s="55">
        <f t="shared" si="3"/>
        <v>2176.0749999999998</v>
      </c>
      <c r="E74" s="55">
        <f t="shared" si="3"/>
        <v>2423.1</v>
      </c>
      <c r="F74" s="55">
        <f t="shared" si="3"/>
        <v>2799.2749999999996</v>
      </c>
      <c r="G74" s="55">
        <f t="shared" si="3"/>
        <v>3451.1749999999997</v>
      </c>
      <c r="H74" s="55">
        <f t="shared" si="3"/>
        <v>4634.0249999999996</v>
      </c>
    </row>
    <row r="75" spans="1:8" ht="15.75" thickBot="1" x14ac:dyDescent="0.3">
      <c r="A75" s="39">
        <v>51</v>
      </c>
      <c r="B75" s="32">
        <f t="shared" si="2"/>
        <v>1912.5</v>
      </c>
      <c r="C75" s="55">
        <f t="shared" si="3"/>
        <v>1637.9499999999998</v>
      </c>
      <c r="D75" s="55">
        <f t="shared" si="3"/>
        <v>2220.1499999999996</v>
      </c>
      <c r="E75" s="55">
        <f t="shared" si="3"/>
        <v>2471.2749999999996</v>
      </c>
      <c r="F75" s="55">
        <f t="shared" si="3"/>
        <v>2854.6249999999995</v>
      </c>
      <c r="G75" s="55">
        <f t="shared" si="3"/>
        <v>3520.8749999999995</v>
      </c>
      <c r="H75" s="55">
        <f t="shared" si="3"/>
        <v>4727.2999999999993</v>
      </c>
    </row>
    <row r="76" spans="1:8" ht="15.75" thickBot="1" x14ac:dyDescent="0.3">
      <c r="A76" s="39">
        <v>52</v>
      </c>
      <c r="B76" s="32">
        <f t="shared" si="2"/>
        <v>1950</v>
      </c>
      <c r="C76" s="55">
        <f t="shared" si="3"/>
        <v>1669.7249999999999</v>
      </c>
      <c r="D76" s="55">
        <f t="shared" si="3"/>
        <v>2263.1999999999998</v>
      </c>
      <c r="E76" s="55">
        <f t="shared" si="3"/>
        <v>2519.4499999999998</v>
      </c>
      <c r="F76" s="55">
        <f t="shared" si="3"/>
        <v>2910.9999999999995</v>
      </c>
      <c r="G76" s="55">
        <f t="shared" si="3"/>
        <v>3589.5499999999997</v>
      </c>
      <c r="H76" s="55">
        <f t="shared" si="3"/>
        <v>4819.5499999999993</v>
      </c>
    </row>
    <row r="77" spans="1:8" ht="15.75" thickBot="1" x14ac:dyDescent="0.3">
      <c r="A77" s="39">
        <v>53</v>
      </c>
      <c r="B77" s="32">
        <f t="shared" si="2"/>
        <v>1987.5</v>
      </c>
      <c r="C77" s="55">
        <f t="shared" si="3"/>
        <v>1702.5249999999999</v>
      </c>
      <c r="D77" s="55">
        <f t="shared" si="3"/>
        <v>2306.25</v>
      </c>
      <c r="E77" s="55">
        <f t="shared" si="3"/>
        <v>2567.625</v>
      </c>
      <c r="F77" s="55">
        <f t="shared" si="3"/>
        <v>2967.3749999999995</v>
      </c>
      <c r="G77" s="55">
        <f t="shared" si="3"/>
        <v>3658.2249999999999</v>
      </c>
      <c r="H77" s="55">
        <f t="shared" si="3"/>
        <v>4911.7999999999993</v>
      </c>
    </row>
    <row r="78" spans="1:8" ht="15.75" thickBot="1" x14ac:dyDescent="0.3">
      <c r="A78" s="39">
        <v>54</v>
      </c>
      <c r="B78" s="32">
        <f t="shared" si="2"/>
        <v>2025</v>
      </c>
      <c r="C78" s="55">
        <f t="shared" si="3"/>
        <v>1734.3</v>
      </c>
      <c r="D78" s="55">
        <f t="shared" si="3"/>
        <v>2350.3249999999998</v>
      </c>
      <c r="E78" s="55">
        <f t="shared" si="3"/>
        <v>2616.8249999999998</v>
      </c>
      <c r="F78" s="55">
        <f t="shared" si="3"/>
        <v>3022.7249999999999</v>
      </c>
      <c r="G78" s="55">
        <f t="shared" si="3"/>
        <v>3727.9249999999997</v>
      </c>
      <c r="H78" s="55">
        <f t="shared" si="3"/>
        <v>5005.0749999999998</v>
      </c>
    </row>
    <row r="79" spans="1:8" ht="15.75" thickBot="1" x14ac:dyDescent="0.3">
      <c r="A79" s="39">
        <v>55</v>
      </c>
      <c r="B79" s="32">
        <f t="shared" si="2"/>
        <v>2062.5</v>
      </c>
      <c r="C79" s="55">
        <f t="shared" si="3"/>
        <v>1766.0749999999998</v>
      </c>
      <c r="D79" s="55">
        <f t="shared" si="3"/>
        <v>2393.375</v>
      </c>
      <c r="E79" s="55">
        <f t="shared" si="3"/>
        <v>2664.9999999999995</v>
      </c>
      <c r="F79" s="55">
        <f t="shared" si="3"/>
        <v>3079.1</v>
      </c>
      <c r="G79" s="55">
        <f t="shared" si="3"/>
        <v>3796.5999999999995</v>
      </c>
      <c r="H79" s="55">
        <f t="shared" si="3"/>
        <v>5097.3249999999998</v>
      </c>
    </row>
    <row r="80" spans="1:8" ht="15.75" thickBot="1" x14ac:dyDescent="0.3">
      <c r="A80" s="39">
        <v>56</v>
      </c>
      <c r="B80" s="32">
        <f t="shared" si="2"/>
        <v>2100</v>
      </c>
      <c r="C80" s="55">
        <f t="shared" si="3"/>
        <v>1798.8749999999998</v>
      </c>
      <c r="D80" s="55">
        <f t="shared" si="3"/>
        <v>2437.4499999999998</v>
      </c>
      <c r="E80" s="55">
        <f t="shared" si="3"/>
        <v>2713.1749999999997</v>
      </c>
      <c r="F80" s="55">
        <f t="shared" si="3"/>
        <v>3134.45</v>
      </c>
      <c r="G80" s="55">
        <f t="shared" si="3"/>
        <v>3865.2749999999996</v>
      </c>
      <c r="H80" s="55">
        <f t="shared" si="3"/>
        <v>5190.5999999999995</v>
      </c>
    </row>
    <row r="81" spans="1:10" ht="15.75" thickBot="1" x14ac:dyDescent="0.3">
      <c r="A81" s="39">
        <v>57</v>
      </c>
      <c r="B81" s="32">
        <f t="shared" si="2"/>
        <v>2137.5</v>
      </c>
      <c r="C81" s="55">
        <f t="shared" si="3"/>
        <v>1830.6499999999999</v>
      </c>
      <c r="D81" s="55">
        <f t="shared" si="3"/>
        <v>2480.5</v>
      </c>
      <c r="E81" s="55">
        <f t="shared" si="3"/>
        <v>2761.35</v>
      </c>
      <c r="F81" s="55">
        <f t="shared" si="3"/>
        <v>3190.8249999999998</v>
      </c>
      <c r="G81" s="55">
        <f t="shared" si="3"/>
        <v>3934.9749999999995</v>
      </c>
      <c r="H81" s="55">
        <f t="shared" si="3"/>
        <v>5282.8499999999995</v>
      </c>
    </row>
    <row r="82" spans="1:10" ht="15.75" thickBot="1" x14ac:dyDescent="0.3">
      <c r="A82" s="39">
        <v>58</v>
      </c>
      <c r="B82" s="32">
        <f t="shared" si="2"/>
        <v>2175</v>
      </c>
      <c r="C82" s="55">
        <f t="shared" si="3"/>
        <v>1862.4249999999997</v>
      </c>
      <c r="D82" s="55">
        <f t="shared" si="3"/>
        <v>2524.5749999999998</v>
      </c>
      <c r="E82" s="55">
        <f t="shared" si="3"/>
        <v>2810.5499999999997</v>
      </c>
      <c r="F82" s="55">
        <f t="shared" si="3"/>
        <v>3247.2</v>
      </c>
      <c r="G82" s="55">
        <f t="shared" si="3"/>
        <v>4003.6499999999996</v>
      </c>
      <c r="H82" s="55">
        <f t="shared" si="3"/>
        <v>5375.0999999999995</v>
      </c>
    </row>
    <row r="83" spans="1:10" ht="15.75" thickBot="1" x14ac:dyDescent="0.3">
      <c r="A83" s="39">
        <v>59</v>
      </c>
      <c r="B83" s="32">
        <f t="shared" si="2"/>
        <v>2212.5</v>
      </c>
      <c r="C83" s="55">
        <f t="shared" si="3"/>
        <v>1895.2249999999999</v>
      </c>
      <c r="D83" s="55">
        <f t="shared" si="3"/>
        <v>2567.625</v>
      </c>
      <c r="E83" s="55">
        <f t="shared" si="3"/>
        <v>2858.7249999999999</v>
      </c>
      <c r="F83" s="55">
        <f t="shared" si="3"/>
        <v>3302.5499999999997</v>
      </c>
      <c r="G83" s="55">
        <f t="shared" si="3"/>
        <v>4072.3249999999998</v>
      </c>
      <c r="H83" s="55">
        <f t="shared" si="3"/>
        <v>5468.3749999999991</v>
      </c>
    </row>
    <row r="84" spans="1:10" ht="15.75" thickBot="1" x14ac:dyDescent="0.3">
      <c r="A84" s="39">
        <v>60</v>
      </c>
      <c r="B84" s="32">
        <f t="shared" si="2"/>
        <v>2250</v>
      </c>
      <c r="C84" s="55">
        <f t="shared" si="3"/>
        <v>1926.9999999999998</v>
      </c>
      <c r="D84" s="55">
        <f t="shared" si="3"/>
        <v>2611.6999999999998</v>
      </c>
      <c r="E84" s="55">
        <f t="shared" si="3"/>
        <v>2906.8999999999996</v>
      </c>
      <c r="F84" s="55">
        <f t="shared" si="3"/>
        <v>3358.9249999999997</v>
      </c>
      <c r="G84" s="55">
        <f t="shared" si="3"/>
        <v>4142.0249999999996</v>
      </c>
      <c r="H84" s="55">
        <f t="shared" si="3"/>
        <v>5560.6249999999991</v>
      </c>
    </row>
    <row r="85" spans="1:10" ht="15.75" thickBot="1" x14ac:dyDescent="0.3">
      <c r="A85" s="39">
        <v>61</v>
      </c>
      <c r="B85" s="32">
        <f t="shared" si="2"/>
        <v>2287.5</v>
      </c>
      <c r="C85" s="55">
        <f t="shared" si="3"/>
        <v>1958.7749999999999</v>
      </c>
      <c r="D85" s="55">
        <f t="shared" si="3"/>
        <v>2654.7499999999995</v>
      </c>
      <c r="E85" s="55">
        <f t="shared" si="3"/>
        <v>2956.1</v>
      </c>
      <c r="F85" s="55">
        <f t="shared" si="3"/>
        <v>3414.2749999999996</v>
      </c>
      <c r="G85" s="55">
        <f t="shared" si="3"/>
        <v>4210.7</v>
      </c>
      <c r="H85" s="55">
        <f t="shared" si="3"/>
        <v>5653.9</v>
      </c>
    </row>
    <row r="86" spans="1:10" ht="15.75" thickBot="1" x14ac:dyDescent="0.3">
      <c r="A86" s="39">
        <v>62</v>
      </c>
      <c r="B86" s="32">
        <f t="shared" si="2"/>
        <v>2325</v>
      </c>
      <c r="C86" s="55">
        <f t="shared" si="3"/>
        <v>1991.5749999999998</v>
      </c>
      <c r="D86" s="55">
        <f t="shared" si="3"/>
        <v>2698.8249999999998</v>
      </c>
      <c r="E86" s="55">
        <f t="shared" si="3"/>
        <v>3004.2749999999996</v>
      </c>
      <c r="F86" s="55">
        <f t="shared" si="3"/>
        <v>3470.6499999999996</v>
      </c>
      <c r="G86" s="55">
        <f t="shared" si="3"/>
        <v>4279.375</v>
      </c>
      <c r="H86" s="55">
        <f t="shared" si="3"/>
        <v>5746.15</v>
      </c>
    </row>
    <row r="87" spans="1:10" ht="15.75" thickBot="1" x14ac:dyDescent="0.3">
      <c r="A87" s="39">
        <v>63</v>
      </c>
      <c r="B87" s="32">
        <f t="shared" si="2"/>
        <v>2362.5</v>
      </c>
      <c r="C87" s="55">
        <f t="shared" si="3"/>
        <v>2023.35</v>
      </c>
      <c r="D87" s="55">
        <f t="shared" si="3"/>
        <v>2741.8749999999995</v>
      </c>
      <c r="E87" s="55">
        <f t="shared" si="3"/>
        <v>3052.45</v>
      </c>
      <c r="F87" s="55">
        <f t="shared" si="3"/>
        <v>3527.0249999999996</v>
      </c>
      <c r="G87" s="55">
        <f t="shared" si="3"/>
        <v>4349.0749999999998</v>
      </c>
      <c r="H87" s="55">
        <f t="shared" si="3"/>
        <v>5839.4249999999993</v>
      </c>
    </row>
    <row r="88" spans="1:10" ht="15.75" thickBot="1" x14ac:dyDescent="0.3">
      <c r="A88" s="39">
        <v>64</v>
      </c>
      <c r="B88" s="32">
        <f t="shared" si="2"/>
        <v>2400</v>
      </c>
      <c r="C88" s="55">
        <f t="shared" si="3"/>
        <v>2055.125</v>
      </c>
      <c r="D88" s="55">
        <f t="shared" si="3"/>
        <v>2785.95</v>
      </c>
      <c r="E88" s="55">
        <f t="shared" si="3"/>
        <v>3100.6249999999995</v>
      </c>
      <c r="F88" s="55">
        <f t="shared" si="3"/>
        <v>3582.3749999999995</v>
      </c>
      <c r="G88" s="55">
        <f t="shared" si="3"/>
        <v>4417.75</v>
      </c>
      <c r="H88" s="55">
        <f t="shared" si="3"/>
        <v>5931.6749999999993</v>
      </c>
    </row>
    <row r="89" spans="1:10" ht="15.75" thickBot="1" x14ac:dyDescent="0.3">
      <c r="A89" s="39">
        <v>65</v>
      </c>
      <c r="B89" s="32">
        <f t="shared" ref="B89:B120" si="4">SUM(A89*37.5)</f>
        <v>2437.5</v>
      </c>
      <c r="C89" s="55">
        <f t="shared" si="3"/>
        <v>2087.9249999999997</v>
      </c>
      <c r="D89" s="55">
        <f t="shared" si="3"/>
        <v>2828.9999999999995</v>
      </c>
      <c r="E89" s="55">
        <f t="shared" si="3"/>
        <v>3149.8249999999998</v>
      </c>
      <c r="F89" s="55">
        <f t="shared" si="3"/>
        <v>3638.7499999999995</v>
      </c>
      <c r="G89" s="55">
        <f t="shared" si="3"/>
        <v>4486.4249999999993</v>
      </c>
      <c r="H89" s="55">
        <f t="shared" si="3"/>
        <v>6023.9249999999993</v>
      </c>
    </row>
    <row r="90" spans="1:10" ht="15.75" thickBot="1" x14ac:dyDescent="0.3">
      <c r="A90" s="39">
        <v>66</v>
      </c>
      <c r="B90" s="32">
        <f t="shared" si="4"/>
        <v>2475</v>
      </c>
      <c r="C90" s="55">
        <f t="shared" si="3"/>
        <v>2119.6999999999998</v>
      </c>
      <c r="D90" s="55">
        <f t="shared" si="3"/>
        <v>2872.0499999999997</v>
      </c>
      <c r="E90" s="55">
        <f t="shared" si="3"/>
        <v>3197.9999999999995</v>
      </c>
      <c r="F90" s="55">
        <f t="shared" si="3"/>
        <v>3695.1249999999995</v>
      </c>
      <c r="G90" s="55">
        <f t="shared" si="3"/>
        <v>4556.125</v>
      </c>
      <c r="H90" s="55">
        <f t="shared" si="3"/>
        <v>6117.2</v>
      </c>
    </row>
    <row r="91" spans="1:10" ht="15.75" thickBot="1" x14ac:dyDescent="0.3">
      <c r="A91" s="39">
        <v>67</v>
      </c>
      <c r="B91" s="32">
        <f t="shared" si="4"/>
        <v>2512.5</v>
      </c>
      <c r="C91" s="55">
        <f t="shared" si="3"/>
        <v>2152.5</v>
      </c>
      <c r="D91" s="55">
        <f t="shared" si="3"/>
        <v>2916.1249999999995</v>
      </c>
      <c r="E91" s="55">
        <f t="shared" si="3"/>
        <v>3246.1749999999997</v>
      </c>
      <c r="F91" s="55">
        <f t="shared" si="3"/>
        <v>3750.4749999999995</v>
      </c>
      <c r="G91" s="55">
        <f t="shared" si="3"/>
        <v>4624.7999999999993</v>
      </c>
      <c r="H91" s="55">
        <f t="shared" si="3"/>
        <v>6209.45</v>
      </c>
    </row>
    <row r="92" spans="1:10" ht="15.75" thickBot="1" x14ac:dyDescent="0.3">
      <c r="A92" s="39">
        <v>68</v>
      </c>
      <c r="B92" s="32">
        <f t="shared" si="4"/>
        <v>2550</v>
      </c>
      <c r="C92" s="55">
        <f t="shared" si="3"/>
        <v>2184.2749999999996</v>
      </c>
      <c r="D92" s="55">
        <f t="shared" si="3"/>
        <v>2959.1749999999997</v>
      </c>
      <c r="E92" s="55">
        <f t="shared" si="3"/>
        <v>3294.35</v>
      </c>
      <c r="F92" s="55">
        <f t="shared" si="3"/>
        <v>3806.8499999999995</v>
      </c>
      <c r="G92" s="55">
        <f t="shared" si="3"/>
        <v>4693.4749999999995</v>
      </c>
      <c r="H92" s="55">
        <f t="shared" si="3"/>
        <v>6302.7249999999995</v>
      </c>
    </row>
    <row r="93" spans="1:10" ht="15.75" thickBot="1" x14ac:dyDescent="0.3">
      <c r="A93" s="39">
        <v>69</v>
      </c>
      <c r="B93" s="32">
        <f t="shared" si="4"/>
        <v>2587.5</v>
      </c>
      <c r="C93" s="55">
        <f t="shared" si="3"/>
        <v>2216.0499999999997</v>
      </c>
      <c r="D93" s="55">
        <f t="shared" si="3"/>
        <v>3003.2499999999995</v>
      </c>
      <c r="E93" s="55">
        <f t="shared" si="3"/>
        <v>3343.5499999999997</v>
      </c>
      <c r="F93" s="55">
        <f t="shared" si="3"/>
        <v>3862.2</v>
      </c>
      <c r="G93" s="55">
        <f t="shared" si="3"/>
        <v>4763.1749999999993</v>
      </c>
      <c r="H93" s="55">
        <f t="shared" si="3"/>
        <v>6394.9749999999995</v>
      </c>
      <c r="J93" s="77"/>
    </row>
    <row r="94" spans="1:10" ht="15.75" thickBot="1" x14ac:dyDescent="0.3">
      <c r="A94" s="39">
        <v>70</v>
      </c>
      <c r="B94" s="32">
        <f t="shared" si="4"/>
        <v>2625</v>
      </c>
      <c r="C94" s="55">
        <f t="shared" si="3"/>
        <v>2248.85</v>
      </c>
      <c r="D94" s="55">
        <f t="shared" si="3"/>
        <v>3046.2999999999997</v>
      </c>
      <c r="E94" s="55">
        <f t="shared" si="3"/>
        <v>3391.7249999999999</v>
      </c>
      <c r="F94" s="55">
        <f t="shared" si="3"/>
        <v>3918.5749999999998</v>
      </c>
      <c r="G94" s="55">
        <f t="shared" si="3"/>
        <v>4831.8499999999995</v>
      </c>
      <c r="H94" s="55">
        <f t="shared" si="3"/>
        <v>6488.2499999999991</v>
      </c>
      <c r="J94" s="77"/>
    </row>
    <row r="95" spans="1:10" ht="15.75" thickBot="1" x14ac:dyDescent="0.3">
      <c r="A95" s="39">
        <v>71</v>
      </c>
      <c r="B95" s="32">
        <f t="shared" si="4"/>
        <v>2662.5</v>
      </c>
      <c r="C95" s="55">
        <f t="shared" si="3"/>
        <v>2280.625</v>
      </c>
      <c r="D95" s="55">
        <f t="shared" si="3"/>
        <v>3090.3749999999995</v>
      </c>
      <c r="E95" s="55">
        <f t="shared" si="3"/>
        <v>3439.8999999999996</v>
      </c>
      <c r="F95" s="55">
        <f t="shared" si="3"/>
        <v>3974.95</v>
      </c>
      <c r="G95" s="55">
        <f t="shared" si="3"/>
        <v>4900.5249999999996</v>
      </c>
      <c r="H95" s="55">
        <f t="shared" si="3"/>
        <v>6580.4999999999991</v>
      </c>
      <c r="J95" s="77"/>
    </row>
    <row r="96" spans="1:10" ht="15.75" thickBot="1" x14ac:dyDescent="0.3">
      <c r="A96" s="39">
        <v>72</v>
      </c>
      <c r="B96" s="32">
        <f t="shared" si="4"/>
        <v>2700</v>
      </c>
      <c r="C96" s="55">
        <f t="shared" si="3"/>
        <v>2312.3999999999996</v>
      </c>
      <c r="D96" s="55">
        <f t="shared" si="3"/>
        <v>3133.4249999999997</v>
      </c>
      <c r="E96" s="55">
        <f t="shared" si="3"/>
        <v>3488.0749999999998</v>
      </c>
      <c r="F96" s="55">
        <f t="shared" si="3"/>
        <v>4030.2999999999997</v>
      </c>
      <c r="G96" s="55">
        <f t="shared" si="3"/>
        <v>4970.2249999999995</v>
      </c>
      <c r="H96" s="55">
        <f t="shared" si="3"/>
        <v>6672.7499999999991</v>
      </c>
      <c r="J96" s="77"/>
    </row>
    <row r="97" spans="1:10" ht="12" customHeight="1" thickBot="1" x14ac:dyDescent="0.3">
      <c r="A97" s="39">
        <v>73</v>
      </c>
      <c r="B97" s="32">
        <f t="shared" si="4"/>
        <v>2737.5</v>
      </c>
      <c r="C97" s="55">
        <f t="shared" si="3"/>
        <v>2345.1999999999998</v>
      </c>
      <c r="D97" s="55">
        <f t="shared" si="3"/>
        <v>3177.4999999999995</v>
      </c>
      <c r="E97" s="55">
        <f t="shared" si="3"/>
        <v>3537.2749999999996</v>
      </c>
      <c r="F97" s="55">
        <f t="shared" si="3"/>
        <v>4086.6749999999997</v>
      </c>
      <c r="G97" s="55">
        <f t="shared" si="3"/>
        <v>5038.8999999999996</v>
      </c>
      <c r="H97" s="55">
        <f t="shared" si="3"/>
        <v>6766.0249999999996</v>
      </c>
      <c r="J97" s="77"/>
    </row>
    <row r="98" spans="1:10" ht="15.75" thickBot="1" x14ac:dyDescent="0.3">
      <c r="A98" s="39">
        <v>74</v>
      </c>
      <c r="B98" s="32">
        <f t="shared" si="4"/>
        <v>2775</v>
      </c>
      <c r="C98" s="55">
        <f t="shared" si="3"/>
        <v>2376.9749999999999</v>
      </c>
      <c r="D98" s="55">
        <f t="shared" si="3"/>
        <v>3220.5499999999997</v>
      </c>
      <c r="E98" s="55">
        <f t="shared" si="3"/>
        <v>3585.45</v>
      </c>
      <c r="F98" s="55">
        <f t="shared" si="3"/>
        <v>4142.0249999999996</v>
      </c>
      <c r="G98" s="55">
        <f t="shared" si="3"/>
        <v>5108.5999999999995</v>
      </c>
      <c r="H98" s="55">
        <f t="shared" si="3"/>
        <v>6858.2749999999996</v>
      </c>
      <c r="J98" s="77"/>
    </row>
    <row r="99" spans="1:10" ht="15.75" thickBot="1" x14ac:dyDescent="0.3">
      <c r="A99" s="39">
        <v>75</v>
      </c>
      <c r="B99" s="32">
        <f t="shared" si="4"/>
        <v>2812.5</v>
      </c>
      <c r="C99" s="55">
        <f t="shared" si="3"/>
        <v>2408.75</v>
      </c>
      <c r="D99" s="55">
        <f t="shared" si="3"/>
        <v>3264.6249999999995</v>
      </c>
      <c r="E99" s="55">
        <f t="shared" si="3"/>
        <v>3633.6249999999995</v>
      </c>
      <c r="F99" s="55">
        <f t="shared" ref="C99:H124" si="5">ROUND((50/49.8*($D$6*(F$24/1000)^$D$7*$G$2^($D$8+$D$9*F$24/1000)*EXP(-$D$10*($B99*1.2)/F$24)))*($B99*1.2)/1000,0)*1.025</f>
        <v>4198.3999999999996</v>
      </c>
      <c r="G99" s="55">
        <f t="shared" si="5"/>
        <v>5177.2749999999996</v>
      </c>
      <c r="H99" s="55">
        <f t="shared" si="5"/>
        <v>6951.5499999999993</v>
      </c>
      <c r="J99" s="77"/>
    </row>
    <row r="100" spans="1:10" ht="15.75" thickBot="1" x14ac:dyDescent="0.3">
      <c r="A100" s="39">
        <v>76</v>
      </c>
      <c r="B100" s="32">
        <f t="shared" si="4"/>
        <v>2850</v>
      </c>
      <c r="C100" s="55">
        <f t="shared" si="5"/>
        <v>2441.5499999999997</v>
      </c>
      <c r="D100" s="55">
        <f t="shared" si="5"/>
        <v>3307.6749999999997</v>
      </c>
      <c r="E100" s="55">
        <f t="shared" si="5"/>
        <v>3682.8249999999998</v>
      </c>
      <c r="F100" s="55">
        <f t="shared" si="5"/>
        <v>4254.7749999999996</v>
      </c>
      <c r="G100" s="55">
        <f t="shared" si="5"/>
        <v>5245.95</v>
      </c>
      <c r="H100" s="55">
        <f t="shared" si="5"/>
        <v>7043.7999999999993</v>
      </c>
      <c r="J100" s="77"/>
    </row>
    <row r="101" spans="1:10" ht="15.75" thickBot="1" x14ac:dyDescent="0.3">
      <c r="A101" s="39">
        <v>77</v>
      </c>
      <c r="B101" s="32">
        <f t="shared" si="4"/>
        <v>2887.5</v>
      </c>
      <c r="C101" s="55">
        <f t="shared" si="5"/>
        <v>2473.3249999999998</v>
      </c>
      <c r="D101" s="55">
        <f t="shared" si="5"/>
        <v>3351.7499999999995</v>
      </c>
      <c r="E101" s="55">
        <f t="shared" si="5"/>
        <v>3730.9999999999995</v>
      </c>
      <c r="F101" s="55">
        <f t="shared" si="5"/>
        <v>4310.125</v>
      </c>
      <c r="G101" s="55">
        <f t="shared" si="5"/>
        <v>5315.65</v>
      </c>
      <c r="H101" s="55">
        <f t="shared" si="5"/>
        <v>7137.0749999999998</v>
      </c>
      <c r="J101" s="77"/>
    </row>
    <row r="102" spans="1:10" ht="15.75" thickBot="1" x14ac:dyDescent="0.3">
      <c r="A102" s="39">
        <v>78</v>
      </c>
      <c r="B102" s="32">
        <f t="shared" si="4"/>
        <v>2925</v>
      </c>
      <c r="C102" s="55">
        <f t="shared" si="5"/>
        <v>2505.1</v>
      </c>
      <c r="D102" s="55">
        <f t="shared" si="5"/>
        <v>3394.7999999999997</v>
      </c>
      <c r="E102" s="55">
        <f t="shared" si="5"/>
        <v>3779.1749999999997</v>
      </c>
      <c r="F102" s="55">
        <f t="shared" si="5"/>
        <v>4366.5</v>
      </c>
      <c r="G102" s="55">
        <f t="shared" si="5"/>
        <v>5384.3249999999998</v>
      </c>
      <c r="H102" s="55">
        <f t="shared" si="5"/>
        <v>7229.3249999999998</v>
      </c>
      <c r="J102" s="77"/>
    </row>
    <row r="103" spans="1:10" ht="15.75" thickBot="1" x14ac:dyDescent="0.3">
      <c r="A103" s="39">
        <v>79</v>
      </c>
      <c r="B103" s="32">
        <f t="shared" si="4"/>
        <v>2962.5</v>
      </c>
      <c r="C103" s="55">
        <f t="shared" si="5"/>
        <v>2537.8999999999996</v>
      </c>
      <c r="D103" s="55">
        <f t="shared" si="5"/>
        <v>3437.85</v>
      </c>
      <c r="E103" s="55">
        <f t="shared" si="5"/>
        <v>3827.3499999999995</v>
      </c>
      <c r="F103" s="55">
        <f t="shared" si="5"/>
        <v>4421.8499999999995</v>
      </c>
      <c r="G103" s="55">
        <f t="shared" si="5"/>
        <v>5452.9999999999991</v>
      </c>
      <c r="H103" s="55">
        <f t="shared" si="5"/>
        <v>7321.5749999999998</v>
      </c>
      <c r="J103" s="77"/>
    </row>
    <row r="104" spans="1:10" ht="15.75" thickBot="1" x14ac:dyDescent="0.3">
      <c r="A104" s="39">
        <v>80</v>
      </c>
      <c r="B104" s="32">
        <f t="shared" si="4"/>
        <v>3000</v>
      </c>
      <c r="C104" s="55">
        <f t="shared" si="5"/>
        <v>2569.6749999999997</v>
      </c>
      <c r="D104" s="55">
        <f t="shared" si="5"/>
        <v>3481.9249999999997</v>
      </c>
      <c r="E104" s="55">
        <f t="shared" si="5"/>
        <v>3876.5499999999997</v>
      </c>
      <c r="F104" s="55">
        <f t="shared" si="5"/>
        <v>4478.2249999999995</v>
      </c>
      <c r="G104" s="55">
        <f t="shared" si="5"/>
        <v>5522.7</v>
      </c>
      <c r="H104" s="55">
        <f t="shared" si="5"/>
        <v>7414.8499999999995</v>
      </c>
      <c r="J104" s="77"/>
    </row>
    <row r="105" spans="1:10" ht="15.75" thickBot="1" x14ac:dyDescent="0.3">
      <c r="A105" s="39">
        <v>81</v>
      </c>
      <c r="B105" s="32">
        <f t="shared" si="4"/>
        <v>3037.5</v>
      </c>
      <c r="C105" s="55">
        <f t="shared" si="5"/>
        <v>2601.4499999999998</v>
      </c>
      <c r="D105" s="55">
        <f t="shared" si="5"/>
        <v>3524.9749999999999</v>
      </c>
      <c r="E105" s="55">
        <f t="shared" si="5"/>
        <v>3924.7249999999995</v>
      </c>
      <c r="F105" s="55">
        <f t="shared" si="5"/>
        <v>4534.5999999999995</v>
      </c>
      <c r="G105" s="55">
        <f t="shared" si="5"/>
        <v>5591.3749999999991</v>
      </c>
      <c r="H105" s="55">
        <f t="shared" si="5"/>
        <v>7507.0999999999995</v>
      </c>
      <c r="J105" s="77"/>
    </row>
    <row r="106" spans="1:10" ht="15.75" thickBot="1" x14ac:dyDescent="0.3">
      <c r="A106" s="39">
        <v>82</v>
      </c>
      <c r="B106" s="32">
        <f t="shared" si="4"/>
        <v>3075</v>
      </c>
      <c r="C106" s="55">
        <f t="shared" si="5"/>
        <v>2634.2499999999995</v>
      </c>
      <c r="D106" s="55">
        <f t="shared" si="5"/>
        <v>3569.0499999999997</v>
      </c>
      <c r="E106" s="55">
        <f t="shared" si="5"/>
        <v>3972.8999999999996</v>
      </c>
      <c r="F106" s="55">
        <f t="shared" si="5"/>
        <v>4589.95</v>
      </c>
      <c r="G106" s="55">
        <f t="shared" si="5"/>
        <v>5660.0499999999993</v>
      </c>
      <c r="H106" s="55">
        <f t="shared" si="5"/>
        <v>7600.3749999999991</v>
      </c>
      <c r="J106" s="77"/>
    </row>
    <row r="107" spans="1:10" ht="15.75" thickBot="1" x14ac:dyDescent="0.3">
      <c r="A107" s="39">
        <v>83</v>
      </c>
      <c r="B107" s="32">
        <f t="shared" si="4"/>
        <v>3112.5</v>
      </c>
      <c r="C107" s="55">
        <f t="shared" si="5"/>
        <v>2666.0249999999996</v>
      </c>
      <c r="D107" s="55">
        <f t="shared" si="5"/>
        <v>3612.1</v>
      </c>
      <c r="E107" s="55">
        <f t="shared" si="5"/>
        <v>4021.0749999999998</v>
      </c>
      <c r="F107" s="55">
        <f t="shared" si="5"/>
        <v>4646.3249999999998</v>
      </c>
      <c r="G107" s="55">
        <f t="shared" si="5"/>
        <v>5729.7499999999991</v>
      </c>
      <c r="H107" s="55">
        <f t="shared" si="5"/>
        <v>7692.6249999999991</v>
      </c>
      <c r="J107" s="77"/>
    </row>
    <row r="108" spans="1:10" ht="15.75" thickBot="1" x14ac:dyDescent="0.3">
      <c r="A108" s="39">
        <v>84</v>
      </c>
      <c r="B108" s="32">
        <f t="shared" si="4"/>
        <v>3150</v>
      </c>
      <c r="C108" s="55">
        <f t="shared" si="5"/>
        <v>2697.7999999999997</v>
      </c>
      <c r="D108" s="55">
        <f t="shared" si="5"/>
        <v>3656.1749999999997</v>
      </c>
      <c r="E108" s="55">
        <f t="shared" si="5"/>
        <v>4070.2749999999996</v>
      </c>
      <c r="F108" s="55">
        <f t="shared" si="5"/>
        <v>4702.7</v>
      </c>
      <c r="G108" s="55">
        <f t="shared" si="5"/>
        <v>5798.4249999999993</v>
      </c>
      <c r="H108" s="55">
        <f t="shared" si="5"/>
        <v>7784.8749999999991</v>
      </c>
      <c r="J108" s="77"/>
    </row>
    <row r="109" spans="1:10" ht="15.75" thickBot="1" x14ac:dyDescent="0.3">
      <c r="A109" s="39">
        <v>85</v>
      </c>
      <c r="B109" s="32">
        <f t="shared" si="4"/>
        <v>3187.5</v>
      </c>
      <c r="C109" s="55">
        <f t="shared" si="5"/>
        <v>2730.6</v>
      </c>
      <c r="D109" s="55">
        <f t="shared" si="5"/>
        <v>3699.2249999999995</v>
      </c>
      <c r="E109" s="55">
        <f t="shared" si="5"/>
        <v>4118.45</v>
      </c>
      <c r="F109" s="55">
        <f t="shared" si="5"/>
        <v>4758.0499999999993</v>
      </c>
      <c r="G109" s="55">
        <f t="shared" si="5"/>
        <v>5867.0999999999995</v>
      </c>
      <c r="H109" s="55">
        <f t="shared" si="5"/>
        <v>7878.15</v>
      </c>
      <c r="J109" s="77"/>
    </row>
    <row r="110" spans="1:10" ht="15.75" thickBot="1" x14ac:dyDescent="0.3">
      <c r="A110" s="39">
        <v>86</v>
      </c>
      <c r="B110" s="32">
        <f t="shared" si="4"/>
        <v>3225</v>
      </c>
      <c r="C110" s="55">
        <f t="shared" si="5"/>
        <v>2762.3749999999995</v>
      </c>
      <c r="D110" s="55">
        <f t="shared" si="5"/>
        <v>3743.2999999999997</v>
      </c>
      <c r="E110" s="55">
        <f t="shared" si="5"/>
        <v>4166.625</v>
      </c>
      <c r="F110" s="55">
        <f t="shared" si="5"/>
        <v>4814.4249999999993</v>
      </c>
      <c r="G110" s="55">
        <f t="shared" si="5"/>
        <v>5936.7999999999993</v>
      </c>
      <c r="H110" s="55">
        <f t="shared" si="5"/>
        <v>7970.4</v>
      </c>
      <c r="J110" s="77"/>
    </row>
    <row r="111" spans="1:10" ht="15.75" thickBot="1" x14ac:dyDescent="0.3">
      <c r="A111" s="39">
        <v>87</v>
      </c>
      <c r="B111" s="32">
        <f t="shared" si="4"/>
        <v>3262.5</v>
      </c>
      <c r="C111" s="55">
        <f t="shared" si="5"/>
        <v>2794.1499999999996</v>
      </c>
      <c r="D111" s="55">
        <f t="shared" si="5"/>
        <v>3786.3499999999995</v>
      </c>
      <c r="E111" s="55">
        <f t="shared" si="5"/>
        <v>4215.8249999999998</v>
      </c>
      <c r="F111" s="55">
        <f t="shared" si="5"/>
        <v>4869.7749999999996</v>
      </c>
      <c r="G111" s="55">
        <f t="shared" si="5"/>
        <v>6005.4749999999995</v>
      </c>
      <c r="H111" s="55">
        <f t="shared" si="5"/>
        <v>8063.6749999999993</v>
      </c>
      <c r="J111" s="77"/>
    </row>
    <row r="112" spans="1:10" ht="15.75" thickBot="1" x14ac:dyDescent="0.3">
      <c r="A112" s="39">
        <v>88</v>
      </c>
      <c r="B112" s="32">
        <f t="shared" si="4"/>
        <v>3300</v>
      </c>
      <c r="C112" s="55">
        <f t="shared" si="5"/>
        <v>2826.95</v>
      </c>
      <c r="D112" s="55">
        <f t="shared" si="5"/>
        <v>3830.4249999999997</v>
      </c>
      <c r="E112" s="55">
        <f t="shared" si="5"/>
        <v>4264</v>
      </c>
      <c r="F112" s="55">
        <f t="shared" si="5"/>
        <v>4926.1499999999996</v>
      </c>
      <c r="G112" s="55">
        <f t="shared" si="5"/>
        <v>6074.15</v>
      </c>
      <c r="H112" s="55">
        <f t="shared" si="5"/>
        <v>8155.9249999999993</v>
      </c>
      <c r="J112" s="77"/>
    </row>
    <row r="113" spans="1:11" ht="15.75" thickBot="1" x14ac:dyDescent="0.3">
      <c r="A113" s="39">
        <v>89</v>
      </c>
      <c r="B113" s="32">
        <f t="shared" si="4"/>
        <v>3337.5</v>
      </c>
      <c r="C113" s="55">
        <f t="shared" si="5"/>
        <v>2858.7249999999999</v>
      </c>
      <c r="D113" s="55">
        <f t="shared" si="5"/>
        <v>3873.4749999999995</v>
      </c>
      <c r="E113" s="55">
        <f t="shared" si="5"/>
        <v>4312.1749999999993</v>
      </c>
      <c r="F113" s="55">
        <f t="shared" si="5"/>
        <v>4982.5249999999996</v>
      </c>
      <c r="G113" s="55">
        <f t="shared" si="5"/>
        <v>6143.8499999999995</v>
      </c>
      <c r="H113" s="55">
        <f t="shared" si="5"/>
        <v>8249.1999999999989</v>
      </c>
      <c r="J113" s="77"/>
    </row>
    <row r="114" spans="1:11" ht="15.75" thickBot="1" x14ac:dyDescent="0.3">
      <c r="A114" s="39">
        <v>90</v>
      </c>
      <c r="B114" s="32">
        <f t="shared" si="4"/>
        <v>3375</v>
      </c>
      <c r="C114" s="55">
        <f t="shared" si="5"/>
        <v>2890.4999999999995</v>
      </c>
      <c r="D114" s="55">
        <f t="shared" si="5"/>
        <v>3916.5249999999996</v>
      </c>
      <c r="E114" s="55">
        <f t="shared" si="5"/>
        <v>4360.3499999999995</v>
      </c>
      <c r="F114" s="55">
        <f t="shared" si="5"/>
        <v>5037.875</v>
      </c>
      <c r="G114" s="55">
        <f t="shared" si="5"/>
        <v>6212.5249999999996</v>
      </c>
      <c r="H114" s="55">
        <f t="shared" si="5"/>
        <v>8341.4499999999989</v>
      </c>
      <c r="J114" s="77"/>
    </row>
    <row r="115" spans="1:11" ht="15.75" thickBot="1" x14ac:dyDescent="0.3">
      <c r="A115" s="39">
        <v>91</v>
      </c>
      <c r="B115" s="32">
        <f t="shared" si="4"/>
        <v>3412.5</v>
      </c>
      <c r="C115" s="55">
        <f t="shared" si="5"/>
        <v>2923.2999999999997</v>
      </c>
      <c r="D115" s="55">
        <f t="shared" si="5"/>
        <v>3960.5999999999995</v>
      </c>
      <c r="E115" s="55">
        <f t="shared" si="5"/>
        <v>4409.5499999999993</v>
      </c>
      <c r="F115" s="55">
        <f t="shared" si="5"/>
        <v>5094.25</v>
      </c>
      <c r="G115" s="55">
        <f t="shared" si="5"/>
        <v>6281.2</v>
      </c>
      <c r="H115" s="55">
        <f t="shared" si="5"/>
        <v>8433.6999999999989</v>
      </c>
      <c r="J115" s="77"/>
    </row>
    <row r="116" spans="1:11" ht="15.75" thickBot="1" x14ac:dyDescent="0.3">
      <c r="A116" s="39">
        <v>92</v>
      </c>
      <c r="B116" s="32">
        <f t="shared" si="4"/>
        <v>3450</v>
      </c>
      <c r="C116" s="55">
        <f t="shared" si="5"/>
        <v>2955.0749999999998</v>
      </c>
      <c r="D116" s="55">
        <f t="shared" si="5"/>
        <v>4003.6499999999996</v>
      </c>
      <c r="E116" s="55">
        <f t="shared" si="5"/>
        <v>4457.7249999999995</v>
      </c>
      <c r="F116" s="55">
        <f t="shared" si="5"/>
        <v>5149.5999999999995</v>
      </c>
      <c r="G116" s="55">
        <f t="shared" si="5"/>
        <v>6350.9</v>
      </c>
      <c r="H116" s="55">
        <f t="shared" si="5"/>
        <v>8526.9749999999985</v>
      </c>
      <c r="J116" s="77"/>
    </row>
    <row r="117" spans="1:11" ht="15.75" thickBot="1" x14ac:dyDescent="0.3">
      <c r="A117" s="39">
        <v>93</v>
      </c>
      <c r="B117" s="32">
        <f t="shared" si="4"/>
        <v>3487.5</v>
      </c>
      <c r="C117" s="55">
        <f t="shared" si="5"/>
        <v>2986.85</v>
      </c>
      <c r="D117" s="55">
        <f t="shared" si="5"/>
        <v>4047.7249999999995</v>
      </c>
      <c r="E117" s="55">
        <f t="shared" si="5"/>
        <v>4505.8999999999996</v>
      </c>
      <c r="F117" s="55">
        <f t="shared" si="5"/>
        <v>5205.9749999999995</v>
      </c>
      <c r="G117" s="55">
        <f t="shared" si="5"/>
        <v>6419.5749999999998</v>
      </c>
      <c r="H117" s="55">
        <f t="shared" si="5"/>
        <v>8619.2249999999985</v>
      </c>
      <c r="J117" s="77"/>
    </row>
    <row r="118" spans="1:11" ht="15.75" thickBot="1" x14ac:dyDescent="0.3">
      <c r="A118" s="39">
        <v>94</v>
      </c>
      <c r="B118" s="32">
        <f t="shared" si="4"/>
        <v>3525</v>
      </c>
      <c r="C118" s="55">
        <f t="shared" si="5"/>
        <v>3019.6499999999996</v>
      </c>
      <c r="D118" s="55">
        <f t="shared" si="5"/>
        <v>4090.7749999999996</v>
      </c>
      <c r="E118" s="55">
        <f t="shared" si="5"/>
        <v>4554.0749999999998</v>
      </c>
      <c r="F118" s="55">
        <f t="shared" si="5"/>
        <v>5262.3499999999995</v>
      </c>
      <c r="G118" s="55">
        <f t="shared" si="5"/>
        <v>6488.2499999999991</v>
      </c>
      <c r="H118" s="55">
        <f t="shared" si="5"/>
        <v>8712.5</v>
      </c>
      <c r="J118" s="77"/>
    </row>
    <row r="119" spans="1:11" ht="15.75" thickBot="1" x14ac:dyDescent="0.3">
      <c r="A119" s="39">
        <v>95</v>
      </c>
      <c r="B119" s="32">
        <f t="shared" si="4"/>
        <v>3562.5</v>
      </c>
      <c r="C119" s="55">
        <f t="shared" si="5"/>
        <v>3051.4249999999997</v>
      </c>
      <c r="D119" s="55">
        <f t="shared" si="5"/>
        <v>4134.8499999999995</v>
      </c>
      <c r="E119" s="55">
        <f t="shared" si="5"/>
        <v>4603.2749999999996</v>
      </c>
      <c r="F119" s="55">
        <f t="shared" si="5"/>
        <v>5317.7</v>
      </c>
      <c r="G119" s="55">
        <f t="shared" si="5"/>
        <v>6557.95</v>
      </c>
      <c r="H119" s="55">
        <f t="shared" si="5"/>
        <v>8804.75</v>
      </c>
      <c r="J119" s="77"/>
    </row>
    <row r="120" spans="1:11" ht="15.75" thickBot="1" x14ac:dyDescent="0.3">
      <c r="A120" s="39">
        <v>96</v>
      </c>
      <c r="B120" s="32">
        <f t="shared" si="4"/>
        <v>3600</v>
      </c>
      <c r="C120" s="55">
        <f t="shared" si="5"/>
        <v>3083.2</v>
      </c>
      <c r="D120" s="55">
        <f t="shared" si="5"/>
        <v>4177.8999999999996</v>
      </c>
      <c r="E120" s="55">
        <f t="shared" si="5"/>
        <v>4651.45</v>
      </c>
      <c r="F120" s="55">
        <f t="shared" si="5"/>
        <v>5374.0749999999998</v>
      </c>
      <c r="G120" s="55">
        <f t="shared" si="5"/>
        <v>6626.6249999999991</v>
      </c>
      <c r="H120" s="55">
        <f t="shared" si="5"/>
        <v>8898.0249999999996</v>
      </c>
      <c r="J120" s="77"/>
    </row>
    <row r="121" spans="1:11" ht="15.75" thickBot="1" x14ac:dyDescent="0.3">
      <c r="A121" s="39">
        <v>97</v>
      </c>
      <c r="B121" s="32">
        <f t="shared" ref="B121:B124" si="6">SUM(A121*37.5)</f>
        <v>3637.5</v>
      </c>
      <c r="C121" s="55">
        <f t="shared" si="5"/>
        <v>3115.9999999999995</v>
      </c>
      <c r="D121" s="55">
        <f t="shared" si="5"/>
        <v>4221.9749999999995</v>
      </c>
      <c r="E121" s="55">
        <f t="shared" si="5"/>
        <v>4699.625</v>
      </c>
      <c r="F121" s="55">
        <f t="shared" si="5"/>
        <v>5430.45</v>
      </c>
      <c r="G121" s="55">
        <f t="shared" si="5"/>
        <v>6695.2999999999993</v>
      </c>
      <c r="H121" s="55">
        <f t="shared" si="5"/>
        <v>8990.2749999999996</v>
      </c>
      <c r="J121" s="77"/>
    </row>
    <row r="122" spans="1:11" ht="15.75" thickBot="1" x14ac:dyDescent="0.3">
      <c r="A122" s="39">
        <v>98</v>
      </c>
      <c r="B122" s="32">
        <f t="shared" si="6"/>
        <v>3675</v>
      </c>
      <c r="C122" s="55">
        <f t="shared" si="5"/>
        <v>3147.7749999999996</v>
      </c>
      <c r="D122" s="55">
        <f t="shared" si="5"/>
        <v>4265.0249999999996</v>
      </c>
      <c r="E122" s="55">
        <f t="shared" si="5"/>
        <v>4748.8249999999998</v>
      </c>
      <c r="F122" s="55">
        <f t="shared" si="5"/>
        <v>5485.7999999999993</v>
      </c>
      <c r="G122" s="55">
        <f t="shared" si="5"/>
        <v>6764.9999999999991</v>
      </c>
      <c r="H122" s="55">
        <f t="shared" si="5"/>
        <v>9082.5249999999996</v>
      </c>
      <c r="J122" s="77"/>
    </row>
    <row r="123" spans="1:11" ht="15.75" thickBot="1" x14ac:dyDescent="0.3">
      <c r="A123" s="39">
        <v>99</v>
      </c>
      <c r="B123" s="32">
        <f t="shared" si="6"/>
        <v>3712.5</v>
      </c>
      <c r="C123" s="55">
        <f t="shared" si="5"/>
        <v>3179.5499999999997</v>
      </c>
      <c r="D123" s="55">
        <f t="shared" si="5"/>
        <v>4309.0999999999995</v>
      </c>
      <c r="E123" s="55">
        <f t="shared" si="5"/>
        <v>4797</v>
      </c>
      <c r="F123" s="55">
        <f t="shared" si="5"/>
        <v>5542.1749999999993</v>
      </c>
      <c r="G123" s="55">
        <f t="shared" si="5"/>
        <v>6833.6749999999993</v>
      </c>
      <c r="H123" s="55">
        <f t="shared" si="5"/>
        <v>9175.7999999999993</v>
      </c>
      <c r="J123" s="77"/>
    </row>
    <row r="124" spans="1:11" ht="15.75" thickBot="1" x14ac:dyDescent="0.3">
      <c r="A124" s="15">
        <v>100</v>
      </c>
      <c r="B124" s="43">
        <f t="shared" si="6"/>
        <v>3750</v>
      </c>
      <c r="C124" s="55">
        <f t="shared" si="5"/>
        <v>3212.35</v>
      </c>
      <c r="D124" s="55">
        <f t="shared" si="5"/>
        <v>4352.1499999999996</v>
      </c>
      <c r="E124" s="55">
        <f t="shared" si="5"/>
        <v>4845.1749999999993</v>
      </c>
      <c r="F124" s="55">
        <f t="shared" si="5"/>
        <v>5597.5249999999996</v>
      </c>
      <c r="G124" s="55">
        <f t="shared" si="5"/>
        <v>6902.3499999999995</v>
      </c>
      <c r="H124" s="55">
        <f t="shared" si="5"/>
        <v>9268.0499999999993</v>
      </c>
      <c r="J124" s="77"/>
    </row>
    <row r="125" spans="1:11" x14ac:dyDescent="0.25">
      <c r="J125" s="77"/>
    </row>
    <row r="126" spans="1:11" ht="15.75" thickBot="1" x14ac:dyDescent="0.3">
      <c r="A126" s="25" t="s">
        <v>27</v>
      </c>
      <c r="B126" s="25"/>
      <c r="C126" s="25"/>
      <c r="D126" s="78"/>
      <c r="E126" s="31"/>
      <c r="F126" s="31"/>
      <c r="G126" s="31"/>
      <c r="H126" s="31"/>
      <c r="I126" s="31"/>
      <c r="J126" s="77"/>
    </row>
    <row r="127" spans="1:11" ht="20.25" x14ac:dyDescent="0.3">
      <c r="A127" s="36" t="s">
        <v>28</v>
      </c>
      <c r="B127" s="37" t="s">
        <v>29</v>
      </c>
      <c r="C127" s="87" t="s">
        <v>30</v>
      </c>
      <c r="D127" s="88"/>
      <c r="E127" s="88"/>
      <c r="F127" s="88"/>
      <c r="G127" s="88"/>
      <c r="H127" s="54"/>
      <c r="I127" s="79" t="s">
        <v>31</v>
      </c>
      <c r="J127" s="25"/>
      <c r="K127" s="77"/>
    </row>
    <row r="128" spans="1:11" ht="18.75" thickBot="1" x14ac:dyDescent="0.3">
      <c r="A128" s="39" t="s">
        <v>25</v>
      </c>
      <c r="B128" s="32" t="s">
        <v>26</v>
      </c>
      <c r="C128" s="39">
        <v>300</v>
      </c>
      <c r="D128" s="32">
        <v>440</v>
      </c>
      <c r="E128" s="32">
        <v>500</v>
      </c>
      <c r="F128" s="32">
        <v>590</v>
      </c>
      <c r="G128" s="32">
        <v>740</v>
      </c>
      <c r="H128" s="32">
        <v>990</v>
      </c>
      <c r="I128" s="81">
        <v>1500</v>
      </c>
      <c r="J128" s="77"/>
    </row>
    <row r="129" spans="1:10" ht="18.75" thickBot="1" x14ac:dyDescent="0.3">
      <c r="A129" s="57">
        <v>99</v>
      </c>
      <c r="B129" s="20">
        <f>SUM(A129*37.5)</f>
        <v>3712.5</v>
      </c>
      <c r="C129" s="83">
        <f t="shared" ref="C129:G129" si="7">ROUND((50/49.8*($D$6*(C$24/1000)^$D$7*$G$2^($D$8+$D$9*C$24/1000)*EXP(-$D$10*($B129*1.2)/C$24)))*($B129*1.2)/1000,0)*1.025</f>
        <v>3179.5499999999997</v>
      </c>
      <c r="D129" s="83">
        <f t="shared" si="7"/>
        <v>4309.0999999999995</v>
      </c>
      <c r="E129" s="83">
        <f t="shared" si="7"/>
        <v>4797</v>
      </c>
      <c r="F129" s="83">
        <f t="shared" si="7"/>
        <v>5542.1749999999993</v>
      </c>
      <c r="G129" s="83">
        <f t="shared" si="7"/>
        <v>6833.6749999999993</v>
      </c>
      <c r="H129" s="83">
        <f>ROUND((50/49.8*($D$6*(H$24/1000)^$D$7*$G$2^($D$8+$D$9*H$24/1000)*EXP(-$D$10*($B129*1.2)/H$24)))*($B129*1.2)/1000,0)*1.025</f>
        <v>9175.7999999999993</v>
      </c>
      <c r="I129" s="80">
        <f>ROUND((50/49.8*($D$6*(I128/1000)^$D$7*$G$2^($D$8+$D$9*I128/1000)*EXP(-$D$10*($B129*1.2)/I128)))*($B129*1.2)/1000,0)*1.025</f>
        <v>14956.8</v>
      </c>
      <c r="J129" s="77"/>
    </row>
    <row r="130" spans="1:10" x14ac:dyDescent="0.25">
      <c r="A130" s="31"/>
      <c r="B130" s="25" t="s">
        <v>32</v>
      </c>
      <c r="C130" s="31"/>
      <c r="D130" s="34"/>
      <c r="E130" s="31"/>
      <c r="F130" s="31"/>
      <c r="G130" s="31"/>
      <c r="H130" s="25" t="s">
        <v>33</v>
      </c>
      <c r="I130" s="25"/>
      <c r="J130" s="77"/>
    </row>
    <row r="131" spans="1:10" x14ac:dyDescent="0.25">
      <c r="A131" s="31"/>
      <c r="B131" s="31"/>
      <c r="C131" s="31"/>
      <c r="D131" s="34"/>
      <c r="E131" s="31"/>
      <c r="F131" s="31"/>
      <c r="G131" s="31"/>
      <c r="H131" s="25" t="s">
        <v>34</v>
      </c>
      <c r="I131" s="25"/>
      <c r="J131" s="77"/>
    </row>
    <row r="132" spans="1:10" x14ac:dyDescent="0.25">
      <c r="A132" s="4" t="s">
        <v>35</v>
      </c>
      <c r="B132" s="2"/>
      <c r="C132" s="2"/>
      <c r="D132" s="2"/>
      <c r="J132" s="77"/>
    </row>
    <row r="133" spans="1:10" x14ac:dyDescent="0.25">
      <c r="B133" s="2"/>
      <c r="C133" s="2"/>
      <c r="D133" s="2"/>
      <c r="J133" s="77"/>
    </row>
    <row r="134" spans="1:10" x14ac:dyDescent="0.25">
      <c r="B134" s="2"/>
      <c r="C134" s="2"/>
      <c r="D134" s="2"/>
      <c r="J134" s="77"/>
    </row>
    <row r="135" spans="1:10" x14ac:dyDescent="0.25">
      <c r="B135" s="2"/>
      <c r="C135" s="2"/>
      <c r="D135" s="2"/>
      <c r="J135" s="77"/>
    </row>
    <row r="136" spans="1:10" x14ac:dyDescent="0.25">
      <c r="B136" s="2"/>
      <c r="C136" s="2"/>
      <c r="D136" s="2"/>
      <c r="J136" s="77"/>
    </row>
    <row r="137" spans="1:10" x14ac:dyDescent="0.25">
      <c r="B137" s="2"/>
      <c r="C137" s="2"/>
      <c r="D137" s="2"/>
      <c r="J137" s="77"/>
    </row>
    <row r="138" spans="1:10" x14ac:dyDescent="0.25">
      <c r="B138" s="2"/>
      <c r="C138" s="2"/>
      <c r="D138" s="2"/>
      <c r="J138" s="77"/>
    </row>
    <row r="139" spans="1:10" x14ac:dyDescent="0.25">
      <c r="B139" s="2"/>
      <c r="C139" s="2"/>
      <c r="D139" s="2"/>
      <c r="J139" s="77"/>
    </row>
    <row r="140" spans="1:10" x14ac:dyDescent="0.25">
      <c r="B140" s="2"/>
      <c r="C140" s="2"/>
      <c r="D140" s="2"/>
      <c r="J140" s="77"/>
    </row>
    <row r="141" spans="1:10" x14ac:dyDescent="0.25">
      <c r="B141" s="2"/>
      <c r="C141" s="2"/>
      <c r="D141" s="2"/>
      <c r="J141" s="77"/>
    </row>
    <row r="142" spans="1:10" x14ac:dyDescent="0.25">
      <c r="B142" s="2"/>
      <c r="C142" s="2"/>
      <c r="D142" s="2"/>
      <c r="J142" s="77"/>
    </row>
    <row r="143" spans="1:10" x14ac:dyDescent="0.25">
      <c r="B143" s="2"/>
      <c r="C143" s="2"/>
      <c r="D143" s="2"/>
      <c r="J143" s="77"/>
    </row>
    <row r="144" spans="1:10" x14ac:dyDescent="0.25">
      <c r="B144" s="2"/>
      <c r="C144" s="2"/>
      <c r="D144" s="2"/>
      <c r="J144" s="77"/>
    </row>
    <row r="145" spans="2:10" x14ac:dyDescent="0.25">
      <c r="B145" s="2"/>
      <c r="C145" s="2"/>
      <c r="D145" s="2"/>
      <c r="J145" s="77"/>
    </row>
    <row r="146" spans="2:10" x14ac:dyDescent="0.25">
      <c r="B146" s="2"/>
      <c r="C146" s="2"/>
      <c r="D146" s="2"/>
      <c r="J146" s="77"/>
    </row>
    <row r="147" spans="2:10" x14ac:dyDescent="0.25">
      <c r="B147" s="2"/>
      <c r="C147" s="2"/>
      <c r="D147" s="2"/>
      <c r="J147" s="77"/>
    </row>
    <row r="148" spans="2:10" x14ac:dyDescent="0.25">
      <c r="J148" s="77"/>
    </row>
    <row r="149" spans="2:10" x14ac:dyDescent="0.25">
      <c r="J149" s="77"/>
    </row>
    <row r="150" spans="2:10" x14ac:dyDescent="0.25">
      <c r="J150" s="77"/>
    </row>
    <row r="151" spans="2:10" x14ac:dyDescent="0.25">
      <c r="B151" s="2"/>
      <c r="C151" s="2"/>
      <c r="D151" s="2"/>
      <c r="J151" s="77"/>
    </row>
    <row r="152" spans="2:10" x14ac:dyDescent="0.25">
      <c r="B152" s="2"/>
      <c r="C152" s="2"/>
      <c r="D152" s="2"/>
      <c r="J152" s="77"/>
    </row>
    <row r="153" spans="2:10" x14ac:dyDescent="0.25">
      <c r="B153" s="2"/>
      <c r="C153" s="2"/>
      <c r="D153" s="2"/>
      <c r="J153" s="77"/>
    </row>
    <row r="154" spans="2:10" x14ac:dyDescent="0.25">
      <c r="B154" s="2"/>
      <c r="C154" s="2"/>
      <c r="D154" s="2"/>
      <c r="J154" s="77"/>
    </row>
    <row r="155" spans="2:10" x14ac:dyDescent="0.25">
      <c r="B155" s="2"/>
      <c r="C155" s="2"/>
      <c r="D155" s="2"/>
      <c r="J155" s="77"/>
    </row>
    <row r="156" spans="2:10" x14ac:dyDescent="0.25">
      <c r="B156" s="2"/>
      <c r="C156" s="2"/>
      <c r="D156" s="2"/>
      <c r="J156" s="77"/>
    </row>
    <row r="157" spans="2:10" x14ac:dyDescent="0.25">
      <c r="B157" s="2"/>
      <c r="C157" s="2"/>
      <c r="D157" s="2"/>
      <c r="J157" s="77"/>
    </row>
    <row r="158" spans="2:10" x14ac:dyDescent="0.25">
      <c r="B158" s="2"/>
      <c r="C158" s="2"/>
      <c r="D158" s="2"/>
      <c r="J158" s="77"/>
    </row>
    <row r="159" spans="2:10" x14ac:dyDescent="0.25">
      <c r="B159" s="2"/>
      <c r="C159" s="2"/>
      <c r="D159" s="2"/>
      <c r="J159" s="77"/>
    </row>
    <row r="160" spans="2:10" x14ac:dyDescent="0.25">
      <c r="B160" s="2"/>
      <c r="C160" s="2"/>
      <c r="D160" s="2"/>
      <c r="J160" s="77"/>
    </row>
    <row r="161" spans="2:10" x14ac:dyDescent="0.25">
      <c r="B161" s="2"/>
      <c r="C161" s="2"/>
      <c r="D161" s="2"/>
      <c r="J161" s="77"/>
    </row>
    <row r="162" spans="2:10" x14ac:dyDescent="0.25">
      <c r="B162" s="2"/>
      <c r="C162" s="2"/>
      <c r="D162" s="2"/>
      <c r="J162" s="77"/>
    </row>
    <row r="163" spans="2:10" x14ac:dyDescent="0.25">
      <c r="B163" s="2"/>
      <c r="C163" s="2"/>
      <c r="D163" s="2"/>
      <c r="J163" s="77"/>
    </row>
    <row r="164" spans="2:10" x14ac:dyDescent="0.25">
      <c r="B164" s="2"/>
      <c r="C164" s="2"/>
      <c r="D164" s="2"/>
      <c r="J164" s="77"/>
    </row>
    <row r="165" spans="2:10" x14ac:dyDescent="0.25">
      <c r="B165" s="2"/>
      <c r="C165" s="2"/>
      <c r="D165" s="2"/>
      <c r="J165" s="77"/>
    </row>
    <row r="166" spans="2:10" x14ac:dyDescent="0.25">
      <c r="B166" s="2"/>
      <c r="C166" s="2"/>
      <c r="D166" s="2"/>
      <c r="J166" s="77"/>
    </row>
    <row r="167" spans="2:10" x14ac:dyDescent="0.25">
      <c r="B167" s="2"/>
      <c r="C167" s="2"/>
      <c r="D167" s="2"/>
      <c r="J167" s="77"/>
    </row>
    <row r="168" spans="2:10" x14ac:dyDescent="0.25">
      <c r="B168" s="2"/>
      <c r="C168" s="2"/>
      <c r="D168" s="2"/>
      <c r="J168" s="77"/>
    </row>
    <row r="169" spans="2:10" x14ac:dyDescent="0.25">
      <c r="B169" s="2"/>
      <c r="C169" s="2"/>
      <c r="D169" s="2"/>
      <c r="J169" s="77"/>
    </row>
    <row r="170" spans="2:10" x14ac:dyDescent="0.25">
      <c r="B170" s="2"/>
      <c r="C170" s="2"/>
      <c r="D170" s="2"/>
      <c r="J170" s="77"/>
    </row>
    <row r="171" spans="2:10" x14ac:dyDescent="0.25">
      <c r="B171" s="2"/>
      <c r="C171" s="2"/>
      <c r="D171" s="2"/>
      <c r="J171" s="77"/>
    </row>
    <row r="172" spans="2:10" x14ac:dyDescent="0.25">
      <c r="B172" s="2"/>
      <c r="C172" s="2"/>
      <c r="D172" s="2"/>
      <c r="J172" s="77"/>
    </row>
    <row r="173" spans="2:10" x14ac:dyDescent="0.25">
      <c r="B173" s="2"/>
      <c r="C173" s="2"/>
      <c r="D173" s="2"/>
      <c r="J173" s="77"/>
    </row>
    <row r="174" spans="2:10" x14ac:dyDescent="0.25">
      <c r="B174" s="2"/>
      <c r="C174" s="2"/>
      <c r="D174" s="2"/>
      <c r="J174" s="77"/>
    </row>
    <row r="175" spans="2:10" x14ac:dyDescent="0.25">
      <c r="B175" s="2"/>
      <c r="C175" s="2"/>
      <c r="D175" s="2"/>
      <c r="J175" s="77"/>
    </row>
    <row r="176" spans="2:10" x14ac:dyDescent="0.25">
      <c r="B176" s="2"/>
      <c r="C176" s="2"/>
      <c r="D176" s="2"/>
      <c r="J176" s="77"/>
    </row>
    <row r="177" spans="2:10" x14ac:dyDescent="0.25">
      <c r="J177" s="77"/>
    </row>
    <row r="178" spans="2:10" x14ac:dyDescent="0.25">
      <c r="J178" s="77"/>
    </row>
    <row r="179" spans="2:10" x14ac:dyDescent="0.25">
      <c r="B179" s="2"/>
      <c r="C179" s="2"/>
      <c r="D179" s="2"/>
      <c r="J179" s="77"/>
    </row>
    <row r="180" spans="2:10" x14ac:dyDescent="0.25">
      <c r="B180" s="2"/>
      <c r="C180" s="2"/>
      <c r="D180" s="2"/>
      <c r="J180" s="77"/>
    </row>
    <row r="181" spans="2:10" x14ac:dyDescent="0.25">
      <c r="B181" s="2"/>
      <c r="C181" s="2"/>
      <c r="D181" s="2"/>
      <c r="J181" s="77"/>
    </row>
    <row r="182" spans="2:10" x14ac:dyDescent="0.25">
      <c r="B182" s="2"/>
      <c r="C182" s="2"/>
      <c r="D182" s="2"/>
      <c r="J182" s="77"/>
    </row>
    <row r="183" spans="2:10" x14ac:dyDescent="0.25">
      <c r="B183" s="2"/>
      <c r="C183" s="2"/>
      <c r="D183" s="2"/>
      <c r="J183" s="77"/>
    </row>
    <row r="184" spans="2:10" x14ac:dyDescent="0.25">
      <c r="B184" s="2"/>
      <c r="C184" s="2"/>
      <c r="D184" s="2"/>
      <c r="J184" s="77"/>
    </row>
    <row r="185" spans="2:10" x14ac:dyDescent="0.25">
      <c r="B185" s="2"/>
      <c r="C185" s="2"/>
      <c r="D185" s="2"/>
      <c r="J185" s="77"/>
    </row>
    <row r="186" spans="2:10" x14ac:dyDescent="0.25">
      <c r="B186" s="2"/>
      <c r="C186" s="2"/>
      <c r="D186" s="2"/>
      <c r="J186" s="77"/>
    </row>
    <row r="187" spans="2:10" x14ac:dyDescent="0.25">
      <c r="B187" s="2"/>
      <c r="C187" s="2"/>
      <c r="D187" s="2"/>
      <c r="J187" s="77"/>
    </row>
    <row r="188" spans="2:10" x14ac:dyDescent="0.25">
      <c r="B188" s="2"/>
      <c r="C188" s="2"/>
      <c r="D188" s="2"/>
      <c r="J188" s="77"/>
    </row>
    <row r="189" spans="2:10" x14ac:dyDescent="0.25">
      <c r="B189" s="2"/>
      <c r="C189" s="2"/>
      <c r="D189" s="2"/>
      <c r="J189" s="77"/>
    </row>
    <row r="190" spans="2:10" x14ac:dyDescent="0.25">
      <c r="B190" s="2"/>
      <c r="C190" s="2"/>
      <c r="D190" s="2"/>
      <c r="F190" s="2" t="s">
        <v>14</v>
      </c>
      <c r="G190" s="2"/>
      <c r="J190" s="77"/>
    </row>
    <row r="191" spans="2:10" x14ac:dyDescent="0.25">
      <c r="B191" s="2"/>
      <c r="C191" s="2"/>
      <c r="D191" s="2"/>
      <c r="F191" s="2" t="s">
        <v>14</v>
      </c>
      <c r="G191" s="2"/>
      <c r="J191" s="77"/>
    </row>
    <row r="192" spans="2:10" x14ac:dyDescent="0.25">
      <c r="B192" s="2"/>
      <c r="C192" s="2"/>
      <c r="D192" s="2"/>
      <c r="F192" s="2" t="s">
        <v>14</v>
      </c>
      <c r="G192" s="2"/>
      <c r="J192" s="77"/>
    </row>
    <row r="193" spans="2:10" x14ac:dyDescent="0.25">
      <c r="B193" s="2"/>
      <c r="C193" s="2"/>
      <c r="D193" s="2"/>
      <c r="F193" s="2" t="s">
        <v>14</v>
      </c>
      <c r="G193" s="2"/>
      <c r="J193" s="77"/>
    </row>
    <row r="194" spans="2:10" x14ac:dyDescent="0.25">
      <c r="B194" s="2"/>
      <c r="C194" s="2"/>
      <c r="D194" s="2"/>
      <c r="F194" s="2" t="s">
        <v>14</v>
      </c>
      <c r="G194" s="2"/>
      <c r="J194" s="77"/>
    </row>
    <row r="195" spans="2:10" x14ac:dyDescent="0.25">
      <c r="B195" s="2"/>
      <c r="C195" s="2"/>
      <c r="D195" s="2"/>
      <c r="F195" s="2" t="s">
        <v>14</v>
      </c>
      <c r="G195" s="2"/>
      <c r="J195" s="77"/>
    </row>
    <row r="196" spans="2:10" x14ac:dyDescent="0.25">
      <c r="B196" s="2"/>
      <c r="C196" s="2"/>
      <c r="D196" s="2"/>
      <c r="F196" s="2" t="s">
        <v>14</v>
      </c>
      <c r="G196" s="2"/>
      <c r="J196" s="77"/>
    </row>
    <row r="197" spans="2:10" x14ac:dyDescent="0.25">
      <c r="B197" s="2"/>
      <c r="C197" s="2"/>
      <c r="D197" s="2"/>
      <c r="F197" s="2" t="s">
        <v>14</v>
      </c>
      <c r="G197" s="2"/>
      <c r="J197" s="77"/>
    </row>
    <row r="198" spans="2:10" x14ac:dyDescent="0.25">
      <c r="B198" s="2"/>
      <c r="C198" s="2"/>
      <c r="D198" s="2"/>
      <c r="F198" s="2" t="s">
        <v>14</v>
      </c>
      <c r="G198" s="2"/>
      <c r="J198" s="77"/>
    </row>
    <row r="199" spans="2:10" x14ac:dyDescent="0.25">
      <c r="B199" s="2"/>
      <c r="C199" s="2"/>
      <c r="D199" s="2"/>
      <c r="F199" s="2" t="s">
        <v>14</v>
      </c>
      <c r="G199" s="2"/>
      <c r="J199" s="77"/>
    </row>
    <row r="200" spans="2:10" x14ac:dyDescent="0.25">
      <c r="B200" s="2"/>
      <c r="C200" s="2"/>
      <c r="D200" s="2"/>
      <c r="F200" s="2" t="s">
        <v>14</v>
      </c>
      <c r="G200" s="2"/>
      <c r="J200" s="77"/>
    </row>
    <row r="201" spans="2:10" x14ac:dyDescent="0.25">
      <c r="B201" s="2"/>
      <c r="C201" s="2"/>
      <c r="D201" s="2"/>
      <c r="F201" s="2" t="s">
        <v>14</v>
      </c>
      <c r="G201" s="2"/>
      <c r="J201" s="77"/>
    </row>
    <row r="202" spans="2:10" x14ac:dyDescent="0.25">
      <c r="B202" s="2"/>
      <c r="C202" s="2"/>
      <c r="D202" s="2"/>
      <c r="F202" s="2" t="s">
        <v>14</v>
      </c>
      <c r="G202" s="2"/>
      <c r="J202" s="77"/>
    </row>
    <row r="203" spans="2:10" x14ac:dyDescent="0.25">
      <c r="B203" s="2"/>
      <c r="C203" s="2"/>
      <c r="D203" s="2"/>
      <c r="F203" s="2" t="s">
        <v>14</v>
      </c>
      <c r="G203" s="2"/>
      <c r="J203" s="77"/>
    </row>
    <row r="204" spans="2:10" x14ac:dyDescent="0.25">
      <c r="B204" s="2"/>
      <c r="C204" s="2"/>
      <c r="D204" s="2"/>
      <c r="F204" s="2" t="s">
        <v>14</v>
      </c>
      <c r="G204" s="2"/>
      <c r="J204" s="77"/>
    </row>
    <row r="205" spans="2:10" x14ac:dyDescent="0.25">
      <c r="F205" s="53" t="s">
        <v>14</v>
      </c>
    </row>
  </sheetData>
  <sheetProtection algorithmName="SHA-512" hashValue="ejhNSq2qYKmXb/ovLjkwAZS3k7M1y6WATBkbfU8HxjxoolWozmJg1H9/xFwG/Bmv29Th2DGc2Du91tKoWKn7jQ==" saltValue="D5c671uphy6ESxcnC2rpcw==" spinCount="100000" sheet="1" objects="1" scenarios="1"/>
  <mergeCells count="2">
    <mergeCell ref="C23:G23"/>
    <mergeCell ref="C127:G127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R216"/>
  <sheetViews>
    <sheetView topLeftCell="A2" zoomScaleNormal="100" workbookViewId="0">
      <pane ySplit="19" topLeftCell="A21" activePane="bottomLeft" state="frozen"/>
      <selection activeCell="C16" sqref="C16"/>
      <selection pane="bottomLeft" activeCell="C15" sqref="C15"/>
    </sheetView>
  </sheetViews>
  <sheetFormatPr defaultRowHeight="15" x14ac:dyDescent="0.25"/>
  <cols>
    <col min="1" max="1" width="8.42578125" style="53" customWidth="1"/>
    <col min="2" max="2" width="12.28515625" style="53" customWidth="1"/>
    <col min="3" max="3" width="10.42578125" style="53" customWidth="1"/>
    <col min="4" max="9" width="10.7109375" style="53" customWidth="1"/>
    <col min="10" max="16384" width="9.140625" style="53"/>
  </cols>
  <sheetData>
    <row r="1" spans="2:8" hidden="1" x14ac:dyDescent="0.25"/>
    <row r="2" spans="2:8" hidden="1" x14ac:dyDescent="0.25">
      <c r="B2" s="53" t="s">
        <v>0</v>
      </c>
      <c r="C2" s="53" t="s">
        <v>1</v>
      </c>
      <c r="D2" s="53" t="s">
        <v>2</v>
      </c>
      <c r="E2" s="53" t="s">
        <v>3</v>
      </c>
      <c r="F2" s="53" t="s">
        <v>4</v>
      </c>
      <c r="G2" s="53" t="s">
        <v>5</v>
      </c>
      <c r="H2" s="53" t="s">
        <v>6</v>
      </c>
    </row>
    <row r="3" spans="2:8" hidden="1" x14ac:dyDescent="0.25">
      <c r="B3" s="67">
        <v>38825</v>
      </c>
      <c r="C3" s="53" t="s">
        <v>41</v>
      </c>
      <c r="D3" s="53">
        <f>SUM(C15)</f>
        <v>55</v>
      </c>
      <c r="E3" s="53">
        <f>SUM(C16)</f>
        <v>45</v>
      </c>
      <c r="F3" s="53">
        <f>SUM(C17)</f>
        <v>20</v>
      </c>
      <c r="G3" s="53">
        <f>ROUND(+(D3-E3)/LN((D3-F3)/(E3-F3)),1)</f>
        <v>29.7</v>
      </c>
      <c r="H3" s="53">
        <f>ROUND(1/((LN((D3-F3)/(E3-F3))*49.33)/(D3-E3))^1.28,2)</f>
        <v>0.52</v>
      </c>
    </row>
    <row r="4" spans="2:8" hidden="1" x14ac:dyDescent="0.25">
      <c r="B4" s="53" t="s">
        <v>8</v>
      </c>
      <c r="H4" s="53">
        <f>ROUND(((LN((D3-F3)/(E3-F3))*49.33)/(D3-E3))^1.28,2)</f>
        <v>1.91</v>
      </c>
    </row>
    <row r="5" spans="2:8" hidden="1" x14ac:dyDescent="0.25"/>
    <row r="6" spans="2:8" hidden="1" x14ac:dyDescent="0.25">
      <c r="D6" s="53" t="s">
        <v>38</v>
      </c>
    </row>
    <row r="7" spans="2:8" hidden="1" x14ac:dyDescent="0.25">
      <c r="C7" s="53" t="s">
        <v>10</v>
      </c>
      <c r="D7" s="68">
        <v>14.548</v>
      </c>
    </row>
    <row r="8" spans="2:8" hidden="1" x14ac:dyDescent="0.25">
      <c r="C8" s="53" t="s">
        <v>11</v>
      </c>
      <c r="D8" s="69">
        <v>0.64946999999999999</v>
      </c>
      <c r="E8" s="2"/>
    </row>
    <row r="9" spans="2:8" ht="15.75" hidden="1" thickBot="1" x14ac:dyDescent="0.3">
      <c r="C9" s="53" t="s">
        <v>12</v>
      </c>
      <c r="D9" s="70">
        <v>1.256</v>
      </c>
      <c r="E9" s="2"/>
    </row>
    <row r="10" spans="2:8" ht="15.75" hidden="1" thickBot="1" x14ac:dyDescent="0.3">
      <c r="C10" s="53" t="s">
        <v>13</v>
      </c>
      <c r="D10" s="71">
        <v>9.2469999999999997E-2</v>
      </c>
      <c r="E10" s="2" t="s">
        <v>14</v>
      </c>
    </row>
    <row r="11" spans="2:8" hidden="1" x14ac:dyDescent="0.25">
      <c r="C11" s="53" t="s">
        <v>15</v>
      </c>
      <c r="D11" s="82">
        <v>0</v>
      </c>
      <c r="E11" s="2"/>
    </row>
    <row r="12" spans="2:8" ht="19.5" customHeight="1" x14ac:dyDescent="0.25">
      <c r="B12" s="59" t="s">
        <v>42</v>
      </c>
      <c r="C12" s="73"/>
      <c r="D12" s="73"/>
      <c r="E12" s="4"/>
      <c r="H12" s="2"/>
    </row>
    <row r="13" spans="2:8" ht="12.75" customHeight="1" x14ac:dyDescent="0.25">
      <c r="B13" s="25" t="s">
        <v>16</v>
      </c>
      <c r="H13" s="2"/>
    </row>
    <row r="14" spans="2:8" ht="39.75" customHeight="1" thickBot="1" x14ac:dyDescent="0.3">
      <c r="B14" s="5"/>
      <c r="C14" s="5"/>
      <c r="D14" s="2"/>
      <c r="E14" s="2"/>
      <c r="F14" s="6"/>
      <c r="G14" s="2"/>
      <c r="H14" s="2"/>
    </row>
    <row r="15" spans="2:8" ht="21" thickBot="1" x14ac:dyDescent="0.35">
      <c r="B15" s="7" t="s">
        <v>2</v>
      </c>
      <c r="C15" s="58">
        <v>55</v>
      </c>
      <c r="D15" s="8" t="s">
        <v>17</v>
      </c>
      <c r="E15" s="2" t="s">
        <v>18</v>
      </c>
      <c r="F15" s="2"/>
      <c r="G15" s="2"/>
      <c r="H15" s="2"/>
    </row>
    <row r="16" spans="2:8" ht="21" thickBot="1" x14ac:dyDescent="0.35">
      <c r="B16" s="9" t="s">
        <v>3</v>
      </c>
      <c r="C16" s="58">
        <v>45</v>
      </c>
      <c r="D16" s="10" t="s">
        <v>17</v>
      </c>
      <c r="E16" s="2" t="s">
        <v>19</v>
      </c>
      <c r="F16" s="2"/>
      <c r="G16" s="2">
        <f>H4</f>
        <v>1.91</v>
      </c>
      <c r="H16" s="2"/>
    </row>
    <row r="17" spans="1:9" ht="21" thickBot="1" x14ac:dyDescent="0.35">
      <c r="B17" s="11" t="s">
        <v>20</v>
      </c>
      <c r="C17" s="58">
        <v>20</v>
      </c>
      <c r="D17" s="12" t="s">
        <v>17</v>
      </c>
      <c r="E17" s="2" t="s">
        <v>5</v>
      </c>
      <c r="F17" s="2"/>
      <c r="G17" s="2">
        <f>G3</f>
        <v>29.7</v>
      </c>
      <c r="H17" s="2"/>
    </row>
    <row r="18" spans="1:9" ht="34.5" customHeight="1" thickBot="1" x14ac:dyDescent="0.45">
      <c r="A18" s="14" t="s">
        <v>38</v>
      </c>
      <c r="B18" s="2"/>
      <c r="C18" s="25"/>
      <c r="D18" s="25"/>
      <c r="E18" s="2"/>
      <c r="F18" s="2"/>
      <c r="G18" s="2"/>
      <c r="H18" s="2"/>
    </row>
    <row r="19" spans="1:9" ht="25.5" customHeight="1" x14ac:dyDescent="0.3">
      <c r="A19" s="36" t="s">
        <v>22</v>
      </c>
      <c r="B19" s="37" t="s">
        <v>23</v>
      </c>
      <c r="C19" s="87" t="s">
        <v>30</v>
      </c>
      <c r="D19" s="88"/>
      <c r="E19" s="88"/>
      <c r="F19" s="88"/>
      <c r="G19" s="88"/>
      <c r="H19" s="89"/>
    </row>
    <row r="20" spans="1:9" ht="15.75" customHeight="1" thickBot="1" x14ac:dyDescent="0.3">
      <c r="A20" s="32" t="s">
        <v>25</v>
      </c>
      <c r="B20" s="32" t="s">
        <v>26</v>
      </c>
      <c r="C20" s="15" t="s">
        <v>46</v>
      </c>
      <c r="D20" s="43" t="s">
        <v>43</v>
      </c>
      <c r="E20" s="43" t="s">
        <v>44</v>
      </c>
      <c r="F20" s="43" t="s">
        <v>45</v>
      </c>
      <c r="G20" s="43" t="s">
        <v>47</v>
      </c>
      <c r="H20" s="43" t="s">
        <v>48</v>
      </c>
      <c r="I20" s="16"/>
    </row>
    <row r="21" spans="1:9" ht="15.75" customHeight="1" x14ac:dyDescent="0.25">
      <c r="A21" s="32">
        <v>1</v>
      </c>
      <c r="B21" s="32">
        <f>SUM(A21*45)</f>
        <v>45</v>
      </c>
      <c r="C21" s="30">
        <f t="shared" ref="C21:H49" si="0">ROUND((50/49.8*($D$7*(C$20/1000)^$D$8*$G$3^($D$9+$D$10*C$20/1000)*EXP(-$D$11*$B21/C$20)))*$B21/1000,0)*1.025</f>
        <v>23.574999999999999</v>
      </c>
      <c r="D21" s="30">
        <f t="shared" si="0"/>
        <v>31.774999999999999</v>
      </c>
      <c r="E21" s="30">
        <f t="shared" si="0"/>
        <v>35.875</v>
      </c>
      <c r="F21" s="30">
        <f t="shared" si="0"/>
        <v>41</v>
      </c>
      <c r="G21" s="30">
        <f t="shared" si="0"/>
        <v>49.199999999999996</v>
      </c>
      <c r="H21" s="30">
        <f t="shared" si="0"/>
        <v>64.574999999999989</v>
      </c>
      <c r="I21" s="16"/>
    </row>
    <row r="22" spans="1:9" ht="15.75" customHeight="1" x14ac:dyDescent="0.25">
      <c r="A22" s="32">
        <v>2</v>
      </c>
      <c r="B22" s="32">
        <f>SUM(A22*45)</f>
        <v>90</v>
      </c>
      <c r="C22" s="30">
        <f t="shared" si="0"/>
        <v>48.174999999999997</v>
      </c>
      <c r="D22" s="30">
        <f t="shared" si="0"/>
        <v>64.574999999999989</v>
      </c>
      <c r="E22" s="30">
        <f t="shared" si="0"/>
        <v>70.724999999999994</v>
      </c>
      <c r="F22" s="30">
        <f t="shared" si="0"/>
        <v>80.974999999999994</v>
      </c>
      <c r="G22" s="30">
        <f t="shared" si="0"/>
        <v>98.399999999999991</v>
      </c>
      <c r="H22" s="30">
        <f t="shared" si="0"/>
        <v>129.14999999999998</v>
      </c>
      <c r="I22" s="16"/>
    </row>
    <row r="23" spans="1:9" ht="15.75" customHeight="1" x14ac:dyDescent="0.25">
      <c r="A23" s="32">
        <v>3</v>
      </c>
      <c r="B23" s="32">
        <f t="shared" ref="B23:B86" si="1">SUM(A23*45)</f>
        <v>135</v>
      </c>
      <c r="C23" s="30">
        <f t="shared" si="0"/>
        <v>71.75</v>
      </c>
      <c r="D23" s="30">
        <f t="shared" si="0"/>
        <v>96.35</v>
      </c>
      <c r="E23" s="30">
        <f t="shared" si="0"/>
        <v>106.6</v>
      </c>
      <c r="F23" s="30">
        <f t="shared" si="0"/>
        <v>121.97499999999999</v>
      </c>
      <c r="G23" s="30">
        <f t="shared" si="0"/>
        <v>148.625</v>
      </c>
      <c r="H23" s="30">
        <f t="shared" si="0"/>
        <v>193.72499999999999</v>
      </c>
      <c r="I23" s="16"/>
    </row>
    <row r="24" spans="1:9" ht="15.75" customHeight="1" x14ac:dyDescent="0.25">
      <c r="A24" s="32">
        <v>4</v>
      </c>
      <c r="B24" s="32">
        <f t="shared" si="1"/>
        <v>180</v>
      </c>
      <c r="C24" s="30">
        <f t="shared" si="0"/>
        <v>96.35</v>
      </c>
      <c r="D24" s="30">
        <f t="shared" si="0"/>
        <v>128.125</v>
      </c>
      <c r="E24" s="30">
        <f t="shared" si="0"/>
        <v>142.47499999999999</v>
      </c>
      <c r="F24" s="30">
        <f t="shared" si="0"/>
        <v>162.97499999999999</v>
      </c>
      <c r="G24" s="30">
        <f t="shared" si="0"/>
        <v>197.82499999999999</v>
      </c>
      <c r="H24" s="30">
        <f t="shared" si="0"/>
        <v>258.29999999999995</v>
      </c>
      <c r="I24" s="16"/>
    </row>
    <row r="25" spans="1:9" ht="15.75" customHeight="1" x14ac:dyDescent="0.25">
      <c r="A25" s="32">
        <v>5</v>
      </c>
      <c r="B25" s="32">
        <f t="shared" si="1"/>
        <v>225</v>
      </c>
      <c r="C25" s="30">
        <f t="shared" si="0"/>
        <v>119.92499999999998</v>
      </c>
      <c r="D25" s="30">
        <f t="shared" si="0"/>
        <v>160.92499999999998</v>
      </c>
      <c r="E25" s="30">
        <f t="shared" si="0"/>
        <v>177.32499999999999</v>
      </c>
      <c r="F25" s="30">
        <f t="shared" si="0"/>
        <v>203.97499999999999</v>
      </c>
      <c r="G25" s="30">
        <f t="shared" si="0"/>
        <v>247.02499999999998</v>
      </c>
      <c r="H25" s="30">
        <f t="shared" si="0"/>
        <v>322.875</v>
      </c>
      <c r="I25" s="16"/>
    </row>
    <row r="26" spans="1:9" ht="15.75" customHeight="1" x14ac:dyDescent="0.25">
      <c r="A26" s="32">
        <v>6</v>
      </c>
      <c r="B26" s="32">
        <f t="shared" si="1"/>
        <v>270</v>
      </c>
      <c r="C26" s="30">
        <f t="shared" si="0"/>
        <v>143.5</v>
      </c>
      <c r="D26" s="30">
        <f t="shared" si="0"/>
        <v>192.7</v>
      </c>
      <c r="E26" s="30">
        <f t="shared" si="0"/>
        <v>213.2</v>
      </c>
      <c r="F26" s="30">
        <f t="shared" si="0"/>
        <v>243.95</v>
      </c>
      <c r="G26" s="30">
        <f t="shared" si="0"/>
        <v>296.22499999999997</v>
      </c>
      <c r="H26" s="30">
        <f t="shared" si="0"/>
        <v>387.45</v>
      </c>
      <c r="I26" s="16"/>
    </row>
    <row r="27" spans="1:9" ht="15.75" customHeight="1" x14ac:dyDescent="0.25">
      <c r="A27" s="32">
        <v>7</v>
      </c>
      <c r="B27" s="32">
        <f t="shared" si="1"/>
        <v>315</v>
      </c>
      <c r="C27" s="30">
        <f t="shared" si="0"/>
        <v>168.1</v>
      </c>
      <c r="D27" s="30">
        <f t="shared" si="0"/>
        <v>224.47499999999999</v>
      </c>
      <c r="E27" s="30">
        <f t="shared" si="0"/>
        <v>249.07499999999999</v>
      </c>
      <c r="F27" s="30">
        <f t="shared" si="0"/>
        <v>284.95</v>
      </c>
      <c r="G27" s="30">
        <f t="shared" si="0"/>
        <v>346.45</v>
      </c>
      <c r="H27" s="30">
        <f t="shared" si="0"/>
        <v>452.02499999999998</v>
      </c>
      <c r="I27" s="16"/>
    </row>
    <row r="28" spans="1:9" ht="15.75" customHeight="1" x14ac:dyDescent="0.25">
      <c r="A28" s="32">
        <v>8</v>
      </c>
      <c r="B28" s="32">
        <f t="shared" si="1"/>
        <v>360</v>
      </c>
      <c r="C28" s="30">
        <f t="shared" si="0"/>
        <v>191.67499999999998</v>
      </c>
      <c r="D28" s="30">
        <f t="shared" si="0"/>
        <v>257.27499999999998</v>
      </c>
      <c r="E28" s="30">
        <f t="shared" si="0"/>
        <v>283.92499999999995</v>
      </c>
      <c r="F28" s="30">
        <f t="shared" si="0"/>
        <v>325.95</v>
      </c>
      <c r="G28" s="30">
        <f t="shared" si="0"/>
        <v>395.65</v>
      </c>
      <c r="H28" s="30">
        <f t="shared" si="0"/>
        <v>516.59999999999991</v>
      </c>
      <c r="I28" s="16"/>
    </row>
    <row r="29" spans="1:9" ht="15.75" customHeight="1" x14ac:dyDescent="0.25">
      <c r="A29" s="32">
        <v>9</v>
      </c>
      <c r="B29" s="32">
        <f t="shared" si="1"/>
        <v>405</v>
      </c>
      <c r="C29" s="30">
        <f t="shared" si="0"/>
        <v>215.24999999999997</v>
      </c>
      <c r="D29" s="30">
        <f t="shared" si="0"/>
        <v>289.04999999999995</v>
      </c>
      <c r="E29" s="30">
        <f t="shared" si="0"/>
        <v>319.79999999999995</v>
      </c>
      <c r="F29" s="30">
        <f t="shared" si="0"/>
        <v>366.95</v>
      </c>
      <c r="G29" s="30">
        <f t="shared" si="0"/>
        <v>444.84999999999997</v>
      </c>
      <c r="H29" s="30">
        <f t="shared" si="0"/>
        <v>581.17499999999995</v>
      </c>
      <c r="I29" s="16"/>
    </row>
    <row r="30" spans="1:9" ht="15.75" customHeight="1" x14ac:dyDescent="0.25">
      <c r="A30" s="32">
        <v>10</v>
      </c>
      <c r="B30" s="32">
        <f t="shared" si="1"/>
        <v>450</v>
      </c>
      <c r="C30" s="30">
        <f t="shared" si="0"/>
        <v>239.84999999999997</v>
      </c>
      <c r="D30" s="30">
        <f t="shared" si="0"/>
        <v>320.82499999999999</v>
      </c>
      <c r="E30" s="30">
        <f t="shared" si="0"/>
        <v>355.67499999999995</v>
      </c>
      <c r="F30" s="30">
        <f t="shared" si="0"/>
        <v>406.92499999999995</v>
      </c>
      <c r="G30" s="30">
        <f t="shared" si="0"/>
        <v>494.04999999999995</v>
      </c>
      <c r="H30" s="30">
        <f t="shared" si="0"/>
        <v>645.75</v>
      </c>
      <c r="I30" s="16"/>
    </row>
    <row r="31" spans="1:9" ht="15.75" customHeight="1" x14ac:dyDescent="0.25">
      <c r="A31" s="32">
        <v>11</v>
      </c>
      <c r="B31" s="32">
        <f t="shared" si="1"/>
        <v>495</v>
      </c>
      <c r="C31" s="30">
        <f t="shared" si="0"/>
        <v>263.42499999999995</v>
      </c>
      <c r="D31" s="30">
        <f t="shared" si="0"/>
        <v>353.62499999999994</v>
      </c>
      <c r="E31" s="30">
        <f t="shared" si="0"/>
        <v>391.54999999999995</v>
      </c>
      <c r="F31" s="30">
        <f t="shared" si="0"/>
        <v>447.92499999999995</v>
      </c>
      <c r="G31" s="30">
        <f t="shared" si="0"/>
        <v>544.27499999999998</v>
      </c>
      <c r="H31" s="30">
        <f t="shared" si="0"/>
        <v>710.32499999999993</v>
      </c>
      <c r="I31" s="16"/>
    </row>
    <row r="32" spans="1:9" ht="15.75" customHeight="1" x14ac:dyDescent="0.25">
      <c r="A32" s="32">
        <v>12</v>
      </c>
      <c r="B32" s="32">
        <f t="shared" si="1"/>
        <v>540</v>
      </c>
      <c r="C32" s="30">
        <f t="shared" si="0"/>
        <v>288.02499999999998</v>
      </c>
      <c r="D32" s="30">
        <f t="shared" si="0"/>
        <v>385.4</v>
      </c>
      <c r="E32" s="30">
        <f t="shared" si="0"/>
        <v>426.4</v>
      </c>
      <c r="F32" s="30">
        <f t="shared" si="0"/>
        <v>488.92499999999995</v>
      </c>
      <c r="G32" s="30">
        <f t="shared" si="0"/>
        <v>593.47499999999991</v>
      </c>
      <c r="H32" s="30">
        <f t="shared" si="0"/>
        <v>774.9</v>
      </c>
      <c r="I32" s="16"/>
    </row>
    <row r="33" spans="1:9" ht="15.75" customHeight="1" x14ac:dyDescent="0.25">
      <c r="A33" s="32">
        <v>13</v>
      </c>
      <c r="B33" s="32">
        <f t="shared" si="1"/>
        <v>585</v>
      </c>
      <c r="C33" s="30">
        <f t="shared" si="0"/>
        <v>311.59999999999997</v>
      </c>
      <c r="D33" s="30">
        <f t="shared" si="0"/>
        <v>417.17499999999995</v>
      </c>
      <c r="E33" s="30">
        <f t="shared" si="0"/>
        <v>462.27499999999998</v>
      </c>
      <c r="F33" s="30">
        <f t="shared" si="0"/>
        <v>528.9</v>
      </c>
      <c r="G33" s="30">
        <f t="shared" si="0"/>
        <v>642.67499999999995</v>
      </c>
      <c r="H33" s="30">
        <f t="shared" si="0"/>
        <v>839.47499999999991</v>
      </c>
      <c r="I33" s="16"/>
    </row>
    <row r="34" spans="1:9" ht="15.75" customHeight="1" x14ac:dyDescent="0.25">
      <c r="A34" s="32">
        <v>14</v>
      </c>
      <c r="B34" s="32">
        <f t="shared" si="1"/>
        <v>630</v>
      </c>
      <c r="C34" s="30">
        <f t="shared" si="0"/>
        <v>335.17499999999995</v>
      </c>
      <c r="D34" s="30">
        <f t="shared" si="0"/>
        <v>449.97499999999997</v>
      </c>
      <c r="E34" s="30">
        <f t="shared" si="0"/>
        <v>498.15</v>
      </c>
      <c r="F34" s="30">
        <f t="shared" si="0"/>
        <v>569.9</v>
      </c>
      <c r="G34" s="30">
        <f t="shared" si="0"/>
        <v>691.87499999999989</v>
      </c>
      <c r="H34" s="30">
        <f t="shared" si="0"/>
        <v>904.05</v>
      </c>
      <c r="I34" s="16"/>
    </row>
    <row r="35" spans="1:9" ht="15.75" customHeight="1" x14ac:dyDescent="0.25">
      <c r="A35" s="32">
        <v>15</v>
      </c>
      <c r="B35" s="32">
        <f t="shared" si="1"/>
        <v>675</v>
      </c>
      <c r="C35" s="30">
        <f t="shared" si="0"/>
        <v>359.77499999999998</v>
      </c>
      <c r="D35" s="30">
        <f t="shared" si="0"/>
        <v>481.74999999999994</v>
      </c>
      <c r="E35" s="30">
        <f t="shared" si="0"/>
        <v>533</v>
      </c>
      <c r="F35" s="30">
        <f t="shared" si="0"/>
        <v>610.9</v>
      </c>
      <c r="G35" s="30">
        <f t="shared" si="0"/>
        <v>742.09999999999991</v>
      </c>
      <c r="H35" s="30">
        <f t="shared" si="0"/>
        <v>968.62499999999989</v>
      </c>
      <c r="I35" s="16"/>
    </row>
    <row r="36" spans="1:9" ht="15.75" customHeight="1" x14ac:dyDescent="0.25">
      <c r="A36" s="32">
        <v>16</v>
      </c>
      <c r="B36" s="32">
        <f t="shared" si="1"/>
        <v>720</v>
      </c>
      <c r="C36" s="30">
        <f t="shared" si="0"/>
        <v>383.34999999999997</v>
      </c>
      <c r="D36" s="30">
        <f t="shared" si="0"/>
        <v>513.52499999999998</v>
      </c>
      <c r="E36" s="30">
        <f t="shared" si="0"/>
        <v>568.875</v>
      </c>
      <c r="F36" s="30">
        <f t="shared" si="0"/>
        <v>651.9</v>
      </c>
      <c r="G36" s="30">
        <f t="shared" si="0"/>
        <v>791.3</v>
      </c>
      <c r="H36" s="30">
        <f t="shared" si="0"/>
        <v>1033.1999999999998</v>
      </c>
      <c r="I36" s="16"/>
    </row>
    <row r="37" spans="1:9" ht="15.75" customHeight="1" x14ac:dyDescent="0.25">
      <c r="A37" s="32">
        <v>17</v>
      </c>
      <c r="B37" s="32">
        <f t="shared" si="1"/>
        <v>765</v>
      </c>
      <c r="C37" s="30">
        <f t="shared" si="0"/>
        <v>406.92499999999995</v>
      </c>
      <c r="D37" s="30">
        <f t="shared" si="0"/>
        <v>546.32499999999993</v>
      </c>
      <c r="E37" s="30">
        <f t="shared" si="0"/>
        <v>604.75</v>
      </c>
      <c r="F37" s="30">
        <f t="shared" si="0"/>
        <v>691.87499999999989</v>
      </c>
      <c r="G37" s="30">
        <f t="shared" si="0"/>
        <v>840.49999999999989</v>
      </c>
      <c r="H37" s="30">
        <f t="shared" si="0"/>
        <v>1097.7749999999999</v>
      </c>
      <c r="I37" s="16"/>
    </row>
    <row r="38" spans="1:9" ht="15.75" customHeight="1" x14ac:dyDescent="0.25">
      <c r="A38" s="32">
        <v>18</v>
      </c>
      <c r="B38" s="32">
        <f t="shared" si="1"/>
        <v>810</v>
      </c>
      <c r="C38" s="30">
        <f t="shared" si="0"/>
        <v>431.52499999999998</v>
      </c>
      <c r="D38" s="30">
        <f t="shared" si="0"/>
        <v>578.09999999999991</v>
      </c>
      <c r="E38" s="30">
        <f t="shared" si="0"/>
        <v>639.59999999999991</v>
      </c>
      <c r="F38" s="30">
        <f t="shared" si="0"/>
        <v>732.87499999999989</v>
      </c>
      <c r="G38" s="30">
        <f t="shared" si="0"/>
        <v>889.69999999999993</v>
      </c>
      <c r="H38" s="30">
        <f t="shared" si="0"/>
        <v>1162.3499999999999</v>
      </c>
      <c r="I38" s="16"/>
    </row>
    <row r="39" spans="1:9" ht="15.75" customHeight="1" x14ac:dyDescent="0.25">
      <c r="A39" s="32">
        <v>19</v>
      </c>
      <c r="B39" s="32">
        <f t="shared" si="1"/>
        <v>855</v>
      </c>
      <c r="C39" s="30">
        <f t="shared" si="0"/>
        <v>455.09999999999997</v>
      </c>
      <c r="D39" s="30">
        <f t="shared" si="0"/>
        <v>609.875</v>
      </c>
      <c r="E39" s="30">
        <f t="shared" si="0"/>
        <v>675.47499999999991</v>
      </c>
      <c r="F39" s="30">
        <f t="shared" si="0"/>
        <v>773.87499999999989</v>
      </c>
      <c r="G39" s="30">
        <f t="shared" si="0"/>
        <v>939.92499999999995</v>
      </c>
      <c r="H39" s="30">
        <f t="shared" si="0"/>
        <v>1227.9499999999998</v>
      </c>
      <c r="I39" s="16"/>
    </row>
    <row r="40" spans="1:9" ht="15.75" customHeight="1" x14ac:dyDescent="0.25">
      <c r="A40" s="32">
        <v>20</v>
      </c>
      <c r="B40" s="32">
        <f t="shared" si="1"/>
        <v>900</v>
      </c>
      <c r="C40" s="30">
        <f t="shared" si="0"/>
        <v>479.69999999999993</v>
      </c>
      <c r="D40" s="30">
        <f t="shared" si="0"/>
        <v>642.67499999999995</v>
      </c>
      <c r="E40" s="30">
        <f t="shared" si="0"/>
        <v>711.34999999999991</v>
      </c>
      <c r="F40" s="30">
        <f t="shared" si="0"/>
        <v>813.84999999999991</v>
      </c>
      <c r="G40" s="30">
        <f t="shared" si="0"/>
        <v>989.12499999999989</v>
      </c>
      <c r="H40" s="30">
        <f t="shared" si="0"/>
        <v>1292.5249999999999</v>
      </c>
      <c r="I40" s="16"/>
    </row>
    <row r="41" spans="1:9" ht="15.75" customHeight="1" x14ac:dyDescent="0.25">
      <c r="A41" s="32">
        <v>21</v>
      </c>
      <c r="B41" s="32">
        <f t="shared" si="1"/>
        <v>945</v>
      </c>
      <c r="C41" s="30">
        <f t="shared" si="0"/>
        <v>503.27499999999998</v>
      </c>
      <c r="D41" s="30">
        <f t="shared" si="0"/>
        <v>674.44999999999993</v>
      </c>
      <c r="E41" s="30">
        <f t="shared" si="0"/>
        <v>746.19999999999993</v>
      </c>
      <c r="F41" s="30">
        <f t="shared" si="0"/>
        <v>854.84999999999991</v>
      </c>
      <c r="G41" s="30">
        <f t="shared" si="0"/>
        <v>1038.3249999999998</v>
      </c>
      <c r="H41" s="30">
        <f t="shared" si="0"/>
        <v>1357.1</v>
      </c>
      <c r="I41" s="16"/>
    </row>
    <row r="42" spans="1:9" ht="15.75" customHeight="1" x14ac:dyDescent="0.25">
      <c r="A42" s="32">
        <v>22</v>
      </c>
      <c r="B42" s="32">
        <f t="shared" si="1"/>
        <v>990</v>
      </c>
      <c r="C42" s="30">
        <f t="shared" si="0"/>
        <v>526.84999999999991</v>
      </c>
      <c r="D42" s="30">
        <f t="shared" si="0"/>
        <v>706.22499999999991</v>
      </c>
      <c r="E42" s="30">
        <f t="shared" si="0"/>
        <v>782.07499999999993</v>
      </c>
      <c r="F42" s="30">
        <f t="shared" si="0"/>
        <v>895.84999999999991</v>
      </c>
      <c r="G42" s="30">
        <f t="shared" si="0"/>
        <v>1087.5249999999999</v>
      </c>
      <c r="H42" s="30">
        <f t="shared" si="0"/>
        <v>1421.675</v>
      </c>
      <c r="I42" s="16"/>
    </row>
    <row r="43" spans="1:9" ht="15.75" customHeight="1" x14ac:dyDescent="0.25">
      <c r="A43" s="32">
        <v>23</v>
      </c>
      <c r="B43" s="32">
        <f t="shared" si="1"/>
        <v>1035</v>
      </c>
      <c r="C43" s="30">
        <f t="shared" si="0"/>
        <v>551.44999999999993</v>
      </c>
      <c r="D43" s="30">
        <f t="shared" si="0"/>
        <v>737.99999999999989</v>
      </c>
      <c r="E43" s="30">
        <f t="shared" si="0"/>
        <v>817.94999999999993</v>
      </c>
      <c r="F43" s="30">
        <f t="shared" si="0"/>
        <v>936.84999999999991</v>
      </c>
      <c r="G43" s="30">
        <f t="shared" si="0"/>
        <v>1136.7249999999999</v>
      </c>
      <c r="H43" s="30">
        <f t="shared" si="0"/>
        <v>1486.2499999999998</v>
      </c>
      <c r="I43" s="16"/>
    </row>
    <row r="44" spans="1:9" ht="15.75" customHeight="1" x14ac:dyDescent="0.25">
      <c r="A44" s="32">
        <v>24</v>
      </c>
      <c r="B44" s="32">
        <f t="shared" si="1"/>
        <v>1080</v>
      </c>
      <c r="C44" s="30">
        <f t="shared" si="0"/>
        <v>575.02499999999998</v>
      </c>
      <c r="D44" s="30">
        <f t="shared" si="0"/>
        <v>770.8</v>
      </c>
      <c r="E44" s="30">
        <f t="shared" si="0"/>
        <v>852.8</v>
      </c>
      <c r="F44" s="30">
        <f t="shared" si="0"/>
        <v>976.82499999999993</v>
      </c>
      <c r="G44" s="30">
        <f t="shared" si="0"/>
        <v>1186.9499999999998</v>
      </c>
      <c r="H44" s="30">
        <f t="shared" si="0"/>
        <v>1550.8249999999998</v>
      </c>
      <c r="I44" s="16"/>
    </row>
    <row r="45" spans="1:9" ht="15.75" customHeight="1" x14ac:dyDescent="0.25">
      <c r="A45" s="32">
        <v>25</v>
      </c>
      <c r="B45" s="32">
        <f t="shared" si="1"/>
        <v>1125</v>
      </c>
      <c r="C45" s="30">
        <f t="shared" si="0"/>
        <v>598.59999999999991</v>
      </c>
      <c r="D45" s="30">
        <f t="shared" si="0"/>
        <v>802.57499999999993</v>
      </c>
      <c r="E45" s="30">
        <f t="shared" si="0"/>
        <v>888.67499999999995</v>
      </c>
      <c r="F45" s="30">
        <f t="shared" si="0"/>
        <v>1017.8249999999999</v>
      </c>
      <c r="G45" s="30">
        <f t="shared" si="0"/>
        <v>1236.1499999999999</v>
      </c>
      <c r="H45" s="30">
        <f t="shared" si="0"/>
        <v>1615.3999999999999</v>
      </c>
      <c r="I45" s="16"/>
    </row>
    <row r="46" spans="1:9" ht="15.75" customHeight="1" x14ac:dyDescent="0.25">
      <c r="A46" s="32">
        <v>26</v>
      </c>
      <c r="B46" s="32">
        <f t="shared" si="1"/>
        <v>1170</v>
      </c>
      <c r="C46" s="30">
        <f t="shared" si="0"/>
        <v>623.19999999999993</v>
      </c>
      <c r="D46" s="30">
        <f t="shared" si="0"/>
        <v>834.34999999999991</v>
      </c>
      <c r="E46" s="30">
        <f t="shared" si="0"/>
        <v>924.55</v>
      </c>
      <c r="F46" s="30">
        <f t="shared" si="0"/>
        <v>1058.8249999999998</v>
      </c>
      <c r="G46" s="30">
        <f t="shared" si="0"/>
        <v>1285.3499999999999</v>
      </c>
      <c r="H46" s="30">
        <f t="shared" si="0"/>
        <v>1679.9749999999999</v>
      </c>
      <c r="I46" s="16"/>
    </row>
    <row r="47" spans="1:9" ht="15.75" customHeight="1" x14ac:dyDescent="0.25">
      <c r="A47" s="32">
        <v>27</v>
      </c>
      <c r="B47" s="32">
        <f t="shared" si="1"/>
        <v>1215</v>
      </c>
      <c r="C47" s="30">
        <f t="shared" si="0"/>
        <v>646.77499999999998</v>
      </c>
      <c r="D47" s="30">
        <f t="shared" si="0"/>
        <v>867.15</v>
      </c>
      <c r="E47" s="30">
        <f t="shared" si="0"/>
        <v>959.39999999999986</v>
      </c>
      <c r="F47" s="30">
        <f t="shared" si="0"/>
        <v>1099.8249999999998</v>
      </c>
      <c r="G47" s="30">
        <f t="shared" si="0"/>
        <v>1334.55</v>
      </c>
      <c r="H47" s="30">
        <f t="shared" si="0"/>
        <v>1744.55</v>
      </c>
      <c r="I47" s="16"/>
    </row>
    <row r="48" spans="1:9" ht="15.75" customHeight="1" x14ac:dyDescent="0.25">
      <c r="A48" s="32">
        <v>28</v>
      </c>
      <c r="B48" s="32">
        <f t="shared" si="1"/>
        <v>1260</v>
      </c>
      <c r="C48" s="30">
        <f t="shared" si="0"/>
        <v>671.37499999999989</v>
      </c>
      <c r="D48" s="30">
        <f t="shared" si="0"/>
        <v>898.92499999999995</v>
      </c>
      <c r="E48" s="30">
        <f t="shared" si="0"/>
        <v>995.27499999999986</v>
      </c>
      <c r="F48" s="30">
        <f t="shared" si="0"/>
        <v>1139.8</v>
      </c>
      <c r="G48" s="30">
        <f t="shared" si="0"/>
        <v>1384.7749999999999</v>
      </c>
      <c r="H48" s="30">
        <f t="shared" si="0"/>
        <v>1809.1249999999998</v>
      </c>
      <c r="I48" s="16"/>
    </row>
    <row r="49" spans="1:9" ht="15.75" customHeight="1" x14ac:dyDescent="0.25">
      <c r="A49" s="32">
        <v>29</v>
      </c>
      <c r="B49" s="32">
        <f t="shared" si="1"/>
        <v>1305</v>
      </c>
      <c r="C49" s="30">
        <f t="shared" si="0"/>
        <v>694.94999999999993</v>
      </c>
      <c r="D49" s="30">
        <f t="shared" si="0"/>
        <v>930.69999999999993</v>
      </c>
      <c r="E49" s="30">
        <f t="shared" si="0"/>
        <v>1031.1499999999999</v>
      </c>
      <c r="F49" s="30">
        <f t="shared" si="0"/>
        <v>1180.8</v>
      </c>
      <c r="G49" s="30">
        <f t="shared" ref="C49:H92" si="2">ROUND((50/49.8*($D$7*(G$20/1000)^$D$8*$G$3^($D$9+$D$10*G$20/1000)*EXP(-$D$11*$B49/G$20)))*$B49/1000,0)*1.025</f>
        <v>1433.9749999999999</v>
      </c>
      <c r="H49" s="30">
        <f t="shared" si="2"/>
        <v>1873.6999999999998</v>
      </c>
      <c r="I49" s="16"/>
    </row>
    <row r="50" spans="1:9" ht="15.75" customHeight="1" x14ac:dyDescent="0.25">
      <c r="A50" s="32">
        <v>30</v>
      </c>
      <c r="B50" s="32">
        <f t="shared" si="1"/>
        <v>1350</v>
      </c>
      <c r="C50" s="30">
        <f t="shared" si="2"/>
        <v>718.52499999999998</v>
      </c>
      <c r="D50" s="30">
        <f t="shared" si="2"/>
        <v>963.49999999999989</v>
      </c>
      <c r="E50" s="30">
        <f t="shared" si="2"/>
        <v>1067.0249999999999</v>
      </c>
      <c r="F50" s="30">
        <f t="shared" si="2"/>
        <v>1221.8</v>
      </c>
      <c r="G50" s="30">
        <f t="shared" si="2"/>
        <v>1483.175</v>
      </c>
      <c r="H50" s="30">
        <f t="shared" si="2"/>
        <v>1938.2749999999999</v>
      </c>
      <c r="I50" s="16"/>
    </row>
    <row r="51" spans="1:9" ht="15.75" customHeight="1" x14ac:dyDescent="0.25">
      <c r="A51" s="32">
        <v>31</v>
      </c>
      <c r="B51" s="32">
        <f t="shared" si="1"/>
        <v>1395</v>
      </c>
      <c r="C51" s="30">
        <f t="shared" si="2"/>
        <v>743.12499999999989</v>
      </c>
      <c r="D51" s="30">
        <f t="shared" si="2"/>
        <v>995.27499999999986</v>
      </c>
      <c r="E51" s="30">
        <f t="shared" si="2"/>
        <v>1101.875</v>
      </c>
      <c r="F51" s="30">
        <f t="shared" si="2"/>
        <v>1261.7749999999999</v>
      </c>
      <c r="G51" s="30">
        <f t="shared" si="2"/>
        <v>1532.3749999999998</v>
      </c>
      <c r="H51" s="30">
        <f t="shared" si="2"/>
        <v>2002.85</v>
      </c>
      <c r="I51" s="16"/>
    </row>
    <row r="52" spans="1:9" ht="15.75" customHeight="1" x14ac:dyDescent="0.25">
      <c r="A52" s="32">
        <v>32</v>
      </c>
      <c r="B52" s="32">
        <f t="shared" si="1"/>
        <v>1440</v>
      </c>
      <c r="C52" s="30">
        <f t="shared" si="2"/>
        <v>766.69999999999993</v>
      </c>
      <c r="D52" s="30">
        <f t="shared" si="2"/>
        <v>1027.05</v>
      </c>
      <c r="E52" s="30">
        <f t="shared" si="2"/>
        <v>1137.75</v>
      </c>
      <c r="F52" s="30">
        <f t="shared" si="2"/>
        <v>1302.7749999999999</v>
      </c>
      <c r="G52" s="30">
        <f t="shared" si="2"/>
        <v>1582.6</v>
      </c>
      <c r="H52" s="30">
        <f t="shared" si="2"/>
        <v>2067.4249999999997</v>
      </c>
      <c r="I52" s="16"/>
    </row>
    <row r="53" spans="1:9" ht="15.75" customHeight="1" x14ac:dyDescent="0.25">
      <c r="A53" s="32">
        <v>33</v>
      </c>
      <c r="B53" s="32">
        <f t="shared" si="1"/>
        <v>1485</v>
      </c>
      <c r="C53" s="30">
        <f t="shared" si="2"/>
        <v>790.27499999999998</v>
      </c>
      <c r="D53" s="30">
        <f t="shared" si="2"/>
        <v>1059.8499999999999</v>
      </c>
      <c r="E53" s="30">
        <f t="shared" si="2"/>
        <v>1173.625</v>
      </c>
      <c r="F53" s="30">
        <f t="shared" si="2"/>
        <v>1343.7749999999999</v>
      </c>
      <c r="G53" s="30">
        <f t="shared" si="2"/>
        <v>1631.8</v>
      </c>
      <c r="H53" s="30">
        <f t="shared" si="2"/>
        <v>2132</v>
      </c>
      <c r="I53" s="16"/>
    </row>
    <row r="54" spans="1:9" ht="15.75" customHeight="1" x14ac:dyDescent="0.25">
      <c r="A54" s="32">
        <v>34</v>
      </c>
      <c r="B54" s="32">
        <f t="shared" si="1"/>
        <v>1530</v>
      </c>
      <c r="C54" s="30">
        <f t="shared" si="2"/>
        <v>814.87499999999989</v>
      </c>
      <c r="D54" s="30">
        <f t="shared" si="2"/>
        <v>1091.625</v>
      </c>
      <c r="E54" s="30">
        <f t="shared" si="2"/>
        <v>1208.4749999999999</v>
      </c>
      <c r="F54" s="30">
        <f t="shared" si="2"/>
        <v>1384.7749999999999</v>
      </c>
      <c r="G54" s="30">
        <f t="shared" si="2"/>
        <v>1680.9999999999998</v>
      </c>
      <c r="H54" s="30">
        <f t="shared" si="2"/>
        <v>2196.5749999999998</v>
      </c>
      <c r="I54" s="16"/>
    </row>
    <row r="55" spans="1:9" ht="15.75" customHeight="1" x14ac:dyDescent="0.25">
      <c r="A55" s="32">
        <v>35</v>
      </c>
      <c r="B55" s="32">
        <f t="shared" si="1"/>
        <v>1575</v>
      </c>
      <c r="C55" s="30">
        <f t="shared" si="2"/>
        <v>838.44999999999993</v>
      </c>
      <c r="D55" s="30">
        <f t="shared" si="2"/>
        <v>1123.3999999999999</v>
      </c>
      <c r="E55" s="30">
        <f t="shared" si="2"/>
        <v>1244.3499999999999</v>
      </c>
      <c r="F55" s="30">
        <f t="shared" si="2"/>
        <v>1424.7499999999998</v>
      </c>
      <c r="G55" s="30">
        <f t="shared" si="2"/>
        <v>1730.1999999999998</v>
      </c>
      <c r="H55" s="30">
        <f t="shared" si="2"/>
        <v>2261.1499999999996</v>
      </c>
      <c r="I55" s="16"/>
    </row>
    <row r="56" spans="1:9" ht="15.75" customHeight="1" x14ac:dyDescent="0.25">
      <c r="A56" s="32">
        <v>36</v>
      </c>
      <c r="B56" s="32">
        <f t="shared" si="1"/>
        <v>1620</v>
      </c>
      <c r="C56" s="30">
        <f t="shared" si="2"/>
        <v>863.05</v>
      </c>
      <c r="D56" s="30">
        <f t="shared" si="2"/>
        <v>1156.1999999999998</v>
      </c>
      <c r="E56" s="30">
        <f t="shared" si="2"/>
        <v>1280.2249999999999</v>
      </c>
      <c r="F56" s="30">
        <f t="shared" si="2"/>
        <v>1465.7499999999998</v>
      </c>
      <c r="G56" s="30">
        <f t="shared" si="2"/>
        <v>1780.425</v>
      </c>
      <c r="H56" s="30">
        <f t="shared" si="2"/>
        <v>2325.7249999999999</v>
      </c>
      <c r="I56" s="16"/>
    </row>
    <row r="57" spans="1:9" ht="15.75" customHeight="1" x14ac:dyDescent="0.25">
      <c r="A57" s="32">
        <v>37</v>
      </c>
      <c r="B57" s="32">
        <f t="shared" si="1"/>
        <v>1665</v>
      </c>
      <c r="C57" s="30">
        <f t="shared" si="2"/>
        <v>886.62499999999989</v>
      </c>
      <c r="D57" s="30">
        <f t="shared" si="2"/>
        <v>1187.9749999999999</v>
      </c>
      <c r="E57" s="30">
        <f t="shared" si="2"/>
        <v>1315.0749999999998</v>
      </c>
      <c r="F57" s="30">
        <f t="shared" si="2"/>
        <v>1506.7499999999998</v>
      </c>
      <c r="G57" s="30">
        <f t="shared" si="2"/>
        <v>1829.6249999999998</v>
      </c>
      <c r="H57" s="30">
        <f t="shared" si="2"/>
        <v>2390.2999999999997</v>
      </c>
      <c r="I57" s="16"/>
    </row>
    <row r="58" spans="1:9" ht="15.75" customHeight="1" x14ac:dyDescent="0.25">
      <c r="A58" s="32">
        <v>38</v>
      </c>
      <c r="B58" s="32">
        <f t="shared" si="1"/>
        <v>1710</v>
      </c>
      <c r="C58" s="30">
        <f t="shared" si="2"/>
        <v>910.19999999999993</v>
      </c>
      <c r="D58" s="30">
        <f t="shared" si="2"/>
        <v>1219.75</v>
      </c>
      <c r="E58" s="30">
        <f t="shared" si="2"/>
        <v>1350.9499999999998</v>
      </c>
      <c r="F58" s="30">
        <f t="shared" si="2"/>
        <v>1547.7499999999998</v>
      </c>
      <c r="G58" s="30">
        <f t="shared" si="2"/>
        <v>1878.8249999999998</v>
      </c>
      <c r="H58" s="30">
        <f t="shared" si="2"/>
        <v>2454.875</v>
      </c>
      <c r="I58" s="16"/>
    </row>
    <row r="59" spans="1:9" ht="15.75" customHeight="1" x14ac:dyDescent="0.25">
      <c r="A59" s="32">
        <v>39</v>
      </c>
      <c r="B59" s="32">
        <f t="shared" si="1"/>
        <v>1755</v>
      </c>
      <c r="C59" s="30">
        <f t="shared" si="2"/>
        <v>934.8</v>
      </c>
      <c r="D59" s="30">
        <f t="shared" si="2"/>
        <v>1252.55</v>
      </c>
      <c r="E59" s="30">
        <f t="shared" si="2"/>
        <v>1386.8249999999998</v>
      </c>
      <c r="F59" s="30">
        <f t="shared" si="2"/>
        <v>1587.7249999999999</v>
      </c>
      <c r="G59" s="30">
        <f t="shared" si="2"/>
        <v>1928.0249999999999</v>
      </c>
      <c r="H59" s="30">
        <f t="shared" si="2"/>
        <v>2519.4499999999998</v>
      </c>
      <c r="I59" s="16"/>
    </row>
    <row r="60" spans="1:9" ht="15.75" customHeight="1" x14ac:dyDescent="0.25">
      <c r="A60" s="32">
        <v>40</v>
      </c>
      <c r="B60" s="32">
        <f t="shared" si="1"/>
        <v>1800</v>
      </c>
      <c r="C60" s="30">
        <f t="shared" si="2"/>
        <v>958.37499999999989</v>
      </c>
      <c r="D60" s="30">
        <f t="shared" si="2"/>
        <v>1284.3249999999998</v>
      </c>
      <c r="E60" s="30">
        <f t="shared" si="2"/>
        <v>1421.675</v>
      </c>
      <c r="F60" s="30">
        <f t="shared" si="2"/>
        <v>1628.7249999999999</v>
      </c>
      <c r="G60" s="30">
        <f t="shared" si="2"/>
        <v>1978.2499999999998</v>
      </c>
      <c r="H60" s="30">
        <f t="shared" si="2"/>
        <v>2584.0249999999996</v>
      </c>
      <c r="I60" s="16"/>
    </row>
    <row r="61" spans="1:9" ht="15.75" customHeight="1" x14ac:dyDescent="0.25">
      <c r="A61" s="32">
        <v>41</v>
      </c>
      <c r="B61" s="32">
        <f t="shared" si="1"/>
        <v>1845</v>
      </c>
      <c r="C61" s="30">
        <f t="shared" si="2"/>
        <v>981.94999999999993</v>
      </c>
      <c r="D61" s="30">
        <f t="shared" si="2"/>
        <v>1316.1</v>
      </c>
      <c r="E61" s="30">
        <f t="shared" si="2"/>
        <v>1457.55</v>
      </c>
      <c r="F61" s="30">
        <f t="shared" si="2"/>
        <v>1669.7249999999999</v>
      </c>
      <c r="G61" s="30">
        <f t="shared" si="2"/>
        <v>2027.4499999999998</v>
      </c>
      <c r="H61" s="30">
        <f t="shared" si="2"/>
        <v>2648.6</v>
      </c>
      <c r="I61" s="16"/>
    </row>
    <row r="62" spans="1:9" ht="15.75" customHeight="1" x14ac:dyDescent="0.25">
      <c r="A62" s="32">
        <v>42</v>
      </c>
      <c r="B62" s="32">
        <f t="shared" si="1"/>
        <v>1890</v>
      </c>
      <c r="C62" s="30">
        <f t="shared" si="2"/>
        <v>1006.55</v>
      </c>
      <c r="D62" s="30">
        <f t="shared" si="2"/>
        <v>1348.8999999999999</v>
      </c>
      <c r="E62" s="30">
        <f t="shared" si="2"/>
        <v>1493.425</v>
      </c>
      <c r="F62" s="30">
        <f t="shared" si="2"/>
        <v>1709.6999999999998</v>
      </c>
      <c r="G62" s="30">
        <f t="shared" si="2"/>
        <v>2076.6499999999996</v>
      </c>
      <c r="H62" s="30">
        <f t="shared" si="2"/>
        <v>2713.1749999999997</v>
      </c>
      <c r="I62" s="16"/>
    </row>
    <row r="63" spans="1:9" ht="15.75" customHeight="1" x14ac:dyDescent="0.25">
      <c r="A63" s="32">
        <v>43</v>
      </c>
      <c r="B63" s="32">
        <f t="shared" si="1"/>
        <v>1935</v>
      </c>
      <c r="C63" s="30">
        <f t="shared" si="2"/>
        <v>1030.125</v>
      </c>
      <c r="D63" s="30">
        <f t="shared" si="2"/>
        <v>1380.675</v>
      </c>
      <c r="E63" s="30">
        <f t="shared" si="2"/>
        <v>1528.2749999999999</v>
      </c>
      <c r="F63" s="30">
        <f t="shared" si="2"/>
        <v>1750.6999999999998</v>
      </c>
      <c r="G63" s="30">
        <f t="shared" si="2"/>
        <v>2125.85</v>
      </c>
      <c r="H63" s="30">
        <f t="shared" si="2"/>
        <v>2777.7499999999995</v>
      </c>
      <c r="I63" s="16"/>
    </row>
    <row r="64" spans="1:9" ht="15.75" customHeight="1" x14ac:dyDescent="0.25">
      <c r="A64" s="32">
        <v>44</v>
      </c>
      <c r="B64" s="32">
        <f t="shared" si="1"/>
        <v>1980</v>
      </c>
      <c r="C64" s="30">
        <f t="shared" si="2"/>
        <v>1054.7249999999999</v>
      </c>
      <c r="D64" s="30">
        <f t="shared" si="2"/>
        <v>1412.4499999999998</v>
      </c>
      <c r="E64" s="30">
        <f t="shared" si="2"/>
        <v>1564.1499999999999</v>
      </c>
      <c r="F64" s="30">
        <f t="shared" si="2"/>
        <v>1791.6999999999998</v>
      </c>
      <c r="G64" s="30">
        <f t="shared" si="2"/>
        <v>2175.0499999999997</v>
      </c>
      <c r="H64" s="30">
        <f t="shared" si="2"/>
        <v>2842.3249999999998</v>
      </c>
      <c r="I64" s="16"/>
    </row>
    <row r="65" spans="1:9" ht="15.75" customHeight="1" x14ac:dyDescent="0.25">
      <c r="A65" s="32">
        <v>45</v>
      </c>
      <c r="B65" s="32">
        <f t="shared" si="1"/>
        <v>2025</v>
      </c>
      <c r="C65" s="30">
        <f t="shared" si="2"/>
        <v>1078.3</v>
      </c>
      <c r="D65" s="30">
        <f t="shared" si="2"/>
        <v>1445.2499999999998</v>
      </c>
      <c r="E65" s="30">
        <f t="shared" si="2"/>
        <v>1600.0249999999999</v>
      </c>
      <c r="F65" s="30">
        <f t="shared" si="2"/>
        <v>1832.6999999999998</v>
      </c>
      <c r="G65" s="30">
        <f t="shared" si="2"/>
        <v>2225.2749999999996</v>
      </c>
      <c r="H65" s="30">
        <f t="shared" si="2"/>
        <v>2906.8999999999996</v>
      </c>
      <c r="I65" s="16"/>
    </row>
    <row r="66" spans="1:9" ht="15.75" customHeight="1" x14ac:dyDescent="0.25">
      <c r="A66" s="32">
        <v>46</v>
      </c>
      <c r="B66" s="32">
        <f t="shared" si="1"/>
        <v>2070</v>
      </c>
      <c r="C66" s="30">
        <f t="shared" si="2"/>
        <v>1101.875</v>
      </c>
      <c r="D66" s="30">
        <f t="shared" si="2"/>
        <v>1477.0249999999999</v>
      </c>
      <c r="E66" s="30">
        <f t="shared" si="2"/>
        <v>1634.8749999999998</v>
      </c>
      <c r="F66" s="30">
        <f t="shared" si="2"/>
        <v>1872.6749999999997</v>
      </c>
      <c r="G66" s="30">
        <f t="shared" si="2"/>
        <v>2274.4749999999999</v>
      </c>
      <c r="H66" s="30">
        <f t="shared" si="2"/>
        <v>2971.4749999999999</v>
      </c>
      <c r="I66" s="16"/>
    </row>
    <row r="67" spans="1:9" ht="15.75" customHeight="1" x14ac:dyDescent="0.25">
      <c r="A67" s="32">
        <v>47</v>
      </c>
      <c r="B67" s="32">
        <f t="shared" si="1"/>
        <v>2115</v>
      </c>
      <c r="C67" s="30">
        <f t="shared" si="2"/>
        <v>1126.4749999999999</v>
      </c>
      <c r="D67" s="30">
        <f t="shared" si="2"/>
        <v>1508.8</v>
      </c>
      <c r="E67" s="30">
        <f t="shared" si="2"/>
        <v>1670.7499999999998</v>
      </c>
      <c r="F67" s="30">
        <f t="shared" si="2"/>
        <v>1913.6749999999997</v>
      </c>
      <c r="G67" s="30">
        <f t="shared" si="2"/>
        <v>2323.6749999999997</v>
      </c>
      <c r="H67" s="30">
        <f t="shared" si="2"/>
        <v>3036.0499999999997</v>
      </c>
      <c r="I67" s="16"/>
    </row>
    <row r="68" spans="1:9" ht="15.75" customHeight="1" x14ac:dyDescent="0.25">
      <c r="A68" s="32">
        <v>48</v>
      </c>
      <c r="B68" s="32">
        <f t="shared" si="1"/>
        <v>2160</v>
      </c>
      <c r="C68" s="30">
        <f t="shared" si="2"/>
        <v>1150.05</v>
      </c>
      <c r="D68" s="30">
        <f t="shared" si="2"/>
        <v>1541.6</v>
      </c>
      <c r="E68" s="30">
        <f t="shared" si="2"/>
        <v>1706.6249999999998</v>
      </c>
      <c r="F68" s="30">
        <f t="shared" si="2"/>
        <v>1954.6749999999997</v>
      </c>
      <c r="G68" s="30">
        <f t="shared" si="2"/>
        <v>2372.875</v>
      </c>
      <c r="H68" s="30">
        <f t="shared" si="2"/>
        <v>3100.6249999999995</v>
      </c>
      <c r="I68" s="16"/>
    </row>
    <row r="69" spans="1:9" ht="15.75" customHeight="1" x14ac:dyDescent="0.25">
      <c r="A69" s="32">
        <v>49</v>
      </c>
      <c r="B69" s="32">
        <f t="shared" si="1"/>
        <v>2205</v>
      </c>
      <c r="C69" s="30">
        <f t="shared" si="2"/>
        <v>1174.6499999999999</v>
      </c>
      <c r="D69" s="30">
        <f t="shared" si="2"/>
        <v>1573.3749999999998</v>
      </c>
      <c r="E69" s="30">
        <f t="shared" si="2"/>
        <v>1741.4749999999999</v>
      </c>
      <c r="F69" s="30">
        <f t="shared" si="2"/>
        <v>1995.6749999999997</v>
      </c>
      <c r="G69" s="30">
        <f t="shared" si="2"/>
        <v>2423.1</v>
      </c>
      <c r="H69" s="30">
        <f t="shared" si="2"/>
        <v>3165.2</v>
      </c>
      <c r="I69" s="16"/>
    </row>
    <row r="70" spans="1:9" ht="15.75" customHeight="1" x14ac:dyDescent="0.25">
      <c r="A70" s="32">
        <v>50</v>
      </c>
      <c r="B70" s="32">
        <f t="shared" si="1"/>
        <v>2250</v>
      </c>
      <c r="C70" s="30">
        <f t="shared" si="2"/>
        <v>1198.2249999999999</v>
      </c>
      <c r="D70" s="30">
        <f t="shared" si="2"/>
        <v>1605.1499999999999</v>
      </c>
      <c r="E70" s="30">
        <f t="shared" si="2"/>
        <v>1777.35</v>
      </c>
      <c r="F70" s="30">
        <f t="shared" si="2"/>
        <v>2035.6499999999999</v>
      </c>
      <c r="G70" s="30">
        <f t="shared" si="2"/>
        <v>2472.2999999999997</v>
      </c>
      <c r="H70" s="30">
        <f t="shared" si="2"/>
        <v>3229.7749999999996</v>
      </c>
      <c r="I70" s="16"/>
    </row>
    <row r="71" spans="1:9" ht="15.75" customHeight="1" x14ac:dyDescent="0.25">
      <c r="A71" s="32">
        <v>51</v>
      </c>
      <c r="B71" s="32">
        <f t="shared" si="1"/>
        <v>2295</v>
      </c>
      <c r="C71" s="30">
        <f t="shared" si="2"/>
        <v>1221.8</v>
      </c>
      <c r="D71" s="30">
        <f t="shared" si="2"/>
        <v>1637.9499999999998</v>
      </c>
      <c r="E71" s="30">
        <f t="shared" si="2"/>
        <v>1813.2249999999999</v>
      </c>
      <c r="F71" s="30">
        <f t="shared" si="2"/>
        <v>2076.6499999999996</v>
      </c>
      <c r="G71" s="30">
        <f t="shared" si="2"/>
        <v>2521.5</v>
      </c>
      <c r="H71" s="30">
        <f t="shared" si="2"/>
        <v>3294.35</v>
      </c>
      <c r="I71" s="16"/>
    </row>
    <row r="72" spans="1:9" ht="15.75" customHeight="1" x14ac:dyDescent="0.25">
      <c r="A72" s="32">
        <v>52</v>
      </c>
      <c r="B72" s="32">
        <f t="shared" si="1"/>
        <v>2340</v>
      </c>
      <c r="C72" s="30">
        <f t="shared" si="2"/>
        <v>1246.3999999999999</v>
      </c>
      <c r="D72" s="30">
        <f t="shared" si="2"/>
        <v>1669.7249999999999</v>
      </c>
      <c r="E72" s="30">
        <f t="shared" si="2"/>
        <v>1849.1</v>
      </c>
      <c r="F72" s="30">
        <f t="shared" si="2"/>
        <v>2117.6499999999996</v>
      </c>
      <c r="G72" s="30">
        <f t="shared" si="2"/>
        <v>2570.6999999999998</v>
      </c>
      <c r="H72" s="30">
        <f t="shared" si="2"/>
        <v>3358.9249999999997</v>
      </c>
      <c r="I72" s="16"/>
    </row>
    <row r="73" spans="1:9" ht="15.75" customHeight="1" x14ac:dyDescent="0.25">
      <c r="A73" s="32">
        <v>53</v>
      </c>
      <c r="B73" s="32">
        <f t="shared" si="1"/>
        <v>2385</v>
      </c>
      <c r="C73" s="30">
        <f t="shared" si="2"/>
        <v>1269.9749999999999</v>
      </c>
      <c r="D73" s="30">
        <f t="shared" si="2"/>
        <v>1701.4999999999998</v>
      </c>
      <c r="E73" s="30">
        <f t="shared" si="2"/>
        <v>1883.9499999999998</v>
      </c>
      <c r="F73" s="30">
        <f t="shared" si="2"/>
        <v>2157.625</v>
      </c>
      <c r="G73" s="30">
        <f t="shared" si="2"/>
        <v>2620.9249999999997</v>
      </c>
      <c r="H73" s="30">
        <f t="shared" si="2"/>
        <v>3423.4999999999995</v>
      </c>
      <c r="I73" s="16"/>
    </row>
    <row r="74" spans="1:9" ht="15.75" customHeight="1" x14ac:dyDescent="0.25">
      <c r="A74" s="32">
        <v>54</v>
      </c>
      <c r="B74" s="32">
        <f t="shared" si="1"/>
        <v>2430</v>
      </c>
      <c r="C74" s="30">
        <f t="shared" si="2"/>
        <v>1293.55</v>
      </c>
      <c r="D74" s="30">
        <f t="shared" si="2"/>
        <v>1734.3</v>
      </c>
      <c r="E74" s="30">
        <f t="shared" si="2"/>
        <v>1919.8249999999998</v>
      </c>
      <c r="F74" s="30">
        <f t="shared" si="2"/>
        <v>2198.625</v>
      </c>
      <c r="G74" s="30">
        <f t="shared" si="2"/>
        <v>2670.1249999999995</v>
      </c>
      <c r="H74" s="30">
        <f t="shared" si="2"/>
        <v>3488.0749999999998</v>
      </c>
      <c r="I74" s="16"/>
    </row>
    <row r="75" spans="1:9" ht="15.75" customHeight="1" x14ac:dyDescent="0.25">
      <c r="A75" s="32">
        <v>55</v>
      </c>
      <c r="B75" s="32">
        <f t="shared" si="1"/>
        <v>2475</v>
      </c>
      <c r="C75" s="30">
        <f t="shared" si="2"/>
        <v>1318.1499999999999</v>
      </c>
      <c r="D75" s="30">
        <f t="shared" si="2"/>
        <v>1766.0749999999998</v>
      </c>
      <c r="E75" s="30">
        <f t="shared" si="2"/>
        <v>1955.6999999999998</v>
      </c>
      <c r="F75" s="30">
        <f t="shared" si="2"/>
        <v>2239.625</v>
      </c>
      <c r="G75" s="30">
        <f t="shared" si="2"/>
        <v>2719.3249999999998</v>
      </c>
      <c r="H75" s="30">
        <f t="shared" si="2"/>
        <v>3552.6499999999996</v>
      </c>
      <c r="I75" s="16"/>
    </row>
    <row r="76" spans="1:9" ht="15.75" customHeight="1" x14ac:dyDescent="0.25">
      <c r="A76" s="32">
        <v>56</v>
      </c>
      <c r="B76" s="32">
        <f t="shared" si="1"/>
        <v>2520</v>
      </c>
      <c r="C76" s="30">
        <f t="shared" si="2"/>
        <v>1341.7249999999999</v>
      </c>
      <c r="D76" s="30">
        <f t="shared" si="2"/>
        <v>1797.85</v>
      </c>
      <c r="E76" s="30">
        <f t="shared" si="2"/>
        <v>1990.5499999999997</v>
      </c>
      <c r="F76" s="30">
        <f t="shared" si="2"/>
        <v>2280.625</v>
      </c>
      <c r="G76" s="30">
        <f t="shared" si="2"/>
        <v>2768.5249999999996</v>
      </c>
      <c r="H76" s="30">
        <f t="shared" si="2"/>
        <v>3618.2499999999995</v>
      </c>
      <c r="I76" s="16"/>
    </row>
    <row r="77" spans="1:9" ht="15.75" customHeight="1" x14ac:dyDescent="0.25">
      <c r="A77" s="32">
        <v>57</v>
      </c>
      <c r="B77" s="32">
        <f t="shared" si="1"/>
        <v>2565</v>
      </c>
      <c r="C77" s="30">
        <f t="shared" si="2"/>
        <v>1366.3249999999998</v>
      </c>
      <c r="D77" s="30">
        <f t="shared" si="2"/>
        <v>1830.6499999999999</v>
      </c>
      <c r="E77" s="30">
        <f t="shared" si="2"/>
        <v>2026.4249999999997</v>
      </c>
      <c r="F77" s="30">
        <f t="shared" si="2"/>
        <v>2320.6</v>
      </c>
      <c r="G77" s="30">
        <f t="shared" si="2"/>
        <v>2818.7499999999995</v>
      </c>
      <c r="H77" s="30">
        <f t="shared" si="2"/>
        <v>3682.8249999999998</v>
      </c>
      <c r="I77" s="16"/>
    </row>
    <row r="78" spans="1:9" ht="15.75" customHeight="1" x14ac:dyDescent="0.25">
      <c r="A78" s="32">
        <v>58</v>
      </c>
      <c r="B78" s="32">
        <f t="shared" si="1"/>
        <v>2610</v>
      </c>
      <c r="C78" s="30">
        <f t="shared" si="2"/>
        <v>1389.8999999999999</v>
      </c>
      <c r="D78" s="30">
        <f t="shared" si="2"/>
        <v>1862.4249999999997</v>
      </c>
      <c r="E78" s="30">
        <f t="shared" si="2"/>
        <v>2062.2999999999997</v>
      </c>
      <c r="F78" s="30">
        <f t="shared" si="2"/>
        <v>2361.6</v>
      </c>
      <c r="G78" s="30">
        <f t="shared" si="2"/>
        <v>2867.95</v>
      </c>
      <c r="H78" s="30">
        <f t="shared" si="2"/>
        <v>3747.3999999999996</v>
      </c>
      <c r="I78" s="16"/>
    </row>
    <row r="79" spans="1:9" ht="15.75" customHeight="1" x14ac:dyDescent="0.25">
      <c r="A79" s="32">
        <v>59</v>
      </c>
      <c r="B79" s="32">
        <f t="shared" si="1"/>
        <v>2655</v>
      </c>
      <c r="C79" s="30">
        <f t="shared" si="2"/>
        <v>1413.4749999999999</v>
      </c>
      <c r="D79" s="30">
        <f t="shared" si="2"/>
        <v>1894.1999999999998</v>
      </c>
      <c r="E79" s="30">
        <f t="shared" si="2"/>
        <v>2097.1499999999996</v>
      </c>
      <c r="F79" s="30">
        <f t="shared" si="2"/>
        <v>2402.6</v>
      </c>
      <c r="G79" s="30">
        <f t="shared" si="2"/>
        <v>2917.1499999999996</v>
      </c>
      <c r="H79" s="30">
        <f t="shared" si="2"/>
        <v>3811.9749999999995</v>
      </c>
      <c r="I79" s="16"/>
    </row>
    <row r="80" spans="1:9" ht="15.75" customHeight="1" x14ac:dyDescent="0.25">
      <c r="A80" s="32">
        <v>60</v>
      </c>
      <c r="B80" s="32">
        <f t="shared" si="1"/>
        <v>2700</v>
      </c>
      <c r="C80" s="30">
        <f t="shared" si="2"/>
        <v>1438.0749999999998</v>
      </c>
      <c r="D80" s="30">
        <f t="shared" si="2"/>
        <v>1926.9999999999998</v>
      </c>
      <c r="E80" s="30">
        <f t="shared" si="2"/>
        <v>2133.0249999999996</v>
      </c>
      <c r="F80" s="30">
        <f t="shared" si="2"/>
        <v>2442.5749999999998</v>
      </c>
      <c r="G80" s="30">
        <f t="shared" si="2"/>
        <v>2966.35</v>
      </c>
      <c r="H80" s="30">
        <f t="shared" si="2"/>
        <v>3876.5499999999997</v>
      </c>
      <c r="I80" s="16"/>
    </row>
    <row r="81" spans="1:18" ht="15.75" customHeight="1" x14ac:dyDescent="0.25">
      <c r="A81" s="32">
        <v>61</v>
      </c>
      <c r="B81" s="32">
        <f t="shared" si="1"/>
        <v>2745</v>
      </c>
      <c r="C81" s="30">
        <f t="shared" si="2"/>
        <v>1461.6499999999999</v>
      </c>
      <c r="D81" s="30">
        <f t="shared" si="2"/>
        <v>1958.7749999999999</v>
      </c>
      <c r="E81" s="30">
        <f t="shared" si="2"/>
        <v>2168.8999999999996</v>
      </c>
      <c r="F81" s="30">
        <f t="shared" si="2"/>
        <v>2483.5749999999998</v>
      </c>
      <c r="G81" s="30">
        <f t="shared" si="2"/>
        <v>3015.5499999999997</v>
      </c>
      <c r="H81" s="30">
        <f t="shared" si="2"/>
        <v>3941.1249999999995</v>
      </c>
      <c r="I81" s="16"/>
    </row>
    <row r="82" spans="1:18" ht="15.75" customHeight="1" x14ac:dyDescent="0.25">
      <c r="A82" s="32">
        <v>62</v>
      </c>
      <c r="B82" s="32">
        <f t="shared" si="1"/>
        <v>2790</v>
      </c>
      <c r="C82" s="30">
        <f t="shared" si="2"/>
        <v>1485.2249999999999</v>
      </c>
      <c r="D82" s="30">
        <f t="shared" si="2"/>
        <v>1990.5499999999997</v>
      </c>
      <c r="E82" s="30">
        <f t="shared" si="2"/>
        <v>2203.75</v>
      </c>
      <c r="F82" s="30">
        <f t="shared" si="2"/>
        <v>2524.5749999999998</v>
      </c>
      <c r="G82" s="30">
        <f t="shared" si="2"/>
        <v>3065.7749999999996</v>
      </c>
      <c r="H82" s="30">
        <f t="shared" si="2"/>
        <v>4005.7</v>
      </c>
      <c r="I82" s="16"/>
    </row>
    <row r="83" spans="1:18" ht="15.75" customHeight="1" x14ac:dyDescent="0.25">
      <c r="A83" s="32">
        <v>63</v>
      </c>
      <c r="B83" s="32">
        <f t="shared" si="1"/>
        <v>2835</v>
      </c>
      <c r="C83" s="30">
        <f t="shared" si="2"/>
        <v>1509.8249999999998</v>
      </c>
      <c r="D83" s="30">
        <f t="shared" si="2"/>
        <v>2022.3249999999998</v>
      </c>
      <c r="E83" s="30">
        <f t="shared" si="2"/>
        <v>2239.625</v>
      </c>
      <c r="F83" s="30">
        <f t="shared" si="2"/>
        <v>2565.5749999999998</v>
      </c>
      <c r="G83" s="30">
        <f t="shared" si="2"/>
        <v>3114.9749999999999</v>
      </c>
      <c r="H83" s="30">
        <f t="shared" si="2"/>
        <v>4070.2749999999996</v>
      </c>
      <c r="I83" s="16"/>
    </row>
    <row r="84" spans="1:18" ht="15.75" customHeight="1" x14ac:dyDescent="0.25">
      <c r="A84" s="32">
        <v>64</v>
      </c>
      <c r="B84" s="32">
        <f t="shared" si="1"/>
        <v>2880</v>
      </c>
      <c r="C84" s="30">
        <f t="shared" si="2"/>
        <v>1533.3999999999999</v>
      </c>
      <c r="D84" s="30">
        <f t="shared" si="2"/>
        <v>2055.125</v>
      </c>
      <c r="E84" s="30">
        <f t="shared" si="2"/>
        <v>2275.5</v>
      </c>
      <c r="F84" s="30">
        <f t="shared" si="2"/>
        <v>2605.5499999999997</v>
      </c>
      <c r="G84" s="30">
        <f t="shared" si="2"/>
        <v>3164.1749999999997</v>
      </c>
      <c r="H84" s="30">
        <f t="shared" si="2"/>
        <v>4134.8499999999995</v>
      </c>
      <c r="I84" s="16"/>
    </row>
    <row r="85" spans="1:18" ht="15.75" customHeight="1" x14ac:dyDescent="0.25">
      <c r="A85" s="32">
        <v>65</v>
      </c>
      <c r="B85" s="32">
        <f t="shared" si="1"/>
        <v>2925</v>
      </c>
      <c r="C85" s="30">
        <f t="shared" si="2"/>
        <v>1557.9999999999998</v>
      </c>
      <c r="D85" s="30">
        <f t="shared" si="2"/>
        <v>2086.8999999999996</v>
      </c>
      <c r="E85" s="30">
        <f t="shared" si="2"/>
        <v>2310.35</v>
      </c>
      <c r="F85" s="30">
        <f t="shared" si="2"/>
        <v>2646.5499999999997</v>
      </c>
      <c r="G85" s="30">
        <f t="shared" si="2"/>
        <v>3213.3749999999995</v>
      </c>
      <c r="H85" s="30">
        <f t="shared" si="2"/>
        <v>4199.4249999999993</v>
      </c>
      <c r="I85" s="16"/>
    </row>
    <row r="86" spans="1:18" ht="15.75" customHeight="1" x14ac:dyDescent="0.25">
      <c r="A86" s="32">
        <v>66</v>
      </c>
      <c r="B86" s="32">
        <f t="shared" si="1"/>
        <v>2970</v>
      </c>
      <c r="C86" s="30">
        <f t="shared" si="2"/>
        <v>1581.5749999999998</v>
      </c>
      <c r="D86" s="30">
        <f t="shared" si="2"/>
        <v>2118.6749999999997</v>
      </c>
      <c r="E86" s="30">
        <f t="shared" si="2"/>
        <v>2346.2249999999999</v>
      </c>
      <c r="F86" s="30">
        <f t="shared" si="2"/>
        <v>2687.5499999999997</v>
      </c>
      <c r="G86" s="30">
        <f t="shared" si="2"/>
        <v>3263.6</v>
      </c>
      <c r="H86" s="30">
        <f t="shared" si="2"/>
        <v>4264</v>
      </c>
      <c r="I86" s="16"/>
    </row>
    <row r="87" spans="1:18" ht="15.75" customHeight="1" x14ac:dyDescent="0.25">
      <c r="A87" s="32">
        <v>67</v>
      </c>
      <c r="B87" s="32">
        <f t="shared" ref="B87:B120" si="3">SUM(A87*45)</f>
        <v>3015</v>
      </c>
      <c r="C87" s="30">
        <f t="shared" si="2"/>
        <v>1605.1499999999999</v>
      </c>
      <c r="D87" s="30">
        <f t="shared" si="2"/>
        <v>2151.4749999999999</v>
      </c>
      <c r="E87" s="30">
        <f t="shared" si="2"/>
        <v>2382.1</v>
      </c>
      <c r="F87" s="30">
        <f t="shared" si="2"/>
        <v>2728.5499999999997</v>
      </c>
      <c r="G87" s="30">
        <f t="shared" si="2"/>
        <v>3312.7999999999997</v>
      </c>
      <c r="H87" s="30">
        <f t="shared" si="2"/>
        <v>4328.5749999999998</v>
      </c>
      <c r="I87" s="16"/>
    </row>
    <row r="88" spans="1:18" ht="15.75" customHeight="1" x14ac:dyDescent="0.25">
      <c r="A88" s="32">
        <v>68</v>
      </c>
      <c r="B88" s="32">
        <f t="shared" si="3"/>
        <v>3060</v>
      </c>
      <c r="C88" s="30">
        <f t="shared" si="2"/>
        <v>1629.7499999999998</v>
      </c>
      <c r="D88" s="30">
        <f t="shared" si="2"/>
        <v>2183.25</v>
      </c>
      <c r="E88" s="30">
        <f t="shared" si="2"/>
        <v>2416.9499999999998</v>
      </c>
      <c r="F88" s="30">
        <f t="shared" si="2"/>
        <v>2768.5249999999996</v>
      </c>
      <c r="G88" s="30">
        <f t="shared" si="2"/>
        <v>3361.9999999999995</v>
      </c>
      <c r="H88" s="30">
        <f t="shared" si="2"/>
        <v>4393.1499999999996</v>
      </c>
      <c r="I88" s="16"/>
    </row>
    <row r="89" spans="1:18" ht="15.75" customHeight="1" x14ac:dyDescent="0.25">
      <c r="A89" s="32">
        <v>69</v>
      </c>
      <c r="B89" s="32">
        <f t="shared" si="3"/>
        <v>3105</v>
      </c>
      <c r="C89" s="30">
        <f t="shared" si="2"/>
        <v>1653.3249999999998</v>
      </c>
      <c r="D89" s="30">
        <f t="shared" si="2"/>
        <v>2215.0249999999996</v>
      </c>
      <c r="E89" s="30">
        <f t="shared" si="2"/>
        <v>2452.8249999999998</v>
      </c>
      <c r="F89" s="30">
        <f t="shared" si="2"/>
        <v>2809.5249999999996</v>
      </c>
      <c r="G89" s="30">
        <f t="shared" si="2"/>
        <v>3411.2</v>
      </c>
      <c r="H89" s="30">
        <f t="shared" si="2"/>
        <v>4457.7249999999995</v>
      </c>
      <c r="I89" s="16"/>
    </row>
    <row r="90" spans="1:18" ht="15.75" customHeight="1" x14ac:dyDescent="0.25">
      <c r="A90" s="32">
        <v>70</v>
      </c>
      <c r="B90" s="32">
        <f t="shared" si="3"/>
        <v>3150</v>
      </c>
      <c r="C90" s="30">
        <f t="shared" si="2"/>
        <v>1676.8999999999999</v>
      </c>
      <c r="D90" s="30">
        <f t="shared" si="2"/>
        <v>2247.8249999999998</v>
      </c>
      <c r="E90" s="30">
        <f t="shared" si="2"/>
        <v>2488.6999999999998</v>
      </c>
      <c r="F90" s="30">
        <f t="shared" si="2"/>
        <v>2850.5249999999996</v>
      </c>
      <c r="G90" s="30">
        <f t="shared" si="2"/>
        <v>3461.4249999999997</v>
      </c>
      <c r="H90" s="30">
        <f t="shared" si="2"/>
        <v>4522.2999999999993</v>
      </c>
      <c r="I90" s="16"/>
    </row>
    <row r="91" spans="1:18" ht="15.75" customHeight="1" x14ac:dyDescent="0.25">
      <c r="A91" s="32">
        <v>71</v>
      </c>
      <c r="B91" s="32">
        <f t="shared" si="3"/>
        <v>3195</v>
      </c>
      <c r="C91" s="30">
        <f t="shared" si="2"/>
        <v>1701.4999999999998</v>
      </c>
      <c r="D91" s="30">
        <f t="shared" si="2"/>
        <v>2279.6</v>
      </c>
      <c r="E91" s="30">
        <f t="shared" si="2"/>
        <v>2524.5749999999998</v>
      </c>
      <c r="F91" s="30">
        <f t="shared" si="2"/>
        <v>2890.4999999999995</v>
      </c>
      <c r="G91" s="30">
        <f t="shared" si="2"/>
        <v>3510.6249999999995</v>
      </c>
      <c r="H91" s="30">
        <f t="shared" si="2"/>
        <v>4586.875</v>
      </c>
      <c r="I91" s="16"/>
    </row>
    <row r="92" spans="1:18" ht="15.75" customHeight="1" x14ac:dyDescent="0.25">
      <c r="A92" s="32">
        <v>72</v>
      </c>
      <c r="B92" s="32">
        <f t="shared" si="3"/>
        <v>3240</v>
      </c>
      <c r="C92" s="30">
        <f t="shared" si="2"/>
        <v>1725.0749999999998</v>
      </c>
      <c r="D92" s="30">
        <f t="shared" ref="C92:H119" si="4">ROUND((50/49.8*($D$7*(D$20/1000)^$D$8*$G$3^($D$9+$D$10*D$20/1000)*EXP(-$D$11*$B92/D$20)))*$B92/1000,0)*1.025</f>
        <v>2311.375</v>
      </c>
      <c r="E92" s="30">
        <f t="shared" si="4"/>
        <v>2559.4249999999997</v>
      </c>
      <c r="F92" s="30">
        <f t="shared" si="4"/>
        <v>2931.4999999999995</v>
      </c>
      <c r="G92" s="30">
        <f t="shared" si="4"/>
        <v>3559.8249999999998</v>
      </c>
      <c r="H92" s="30">
        <f t="shared" si="4"/>
        <v>4651.45</v>
      </c>
      <c r="I92" s="16"/>
    </row>
    <row r="93" spans="1:18" ht="15.75" customHeight="1" x14ac:dyDescent="0.25">
      <c r="A93" s="32">
        <v>73</v>
      </c>
      <c r="B93" s="32">
        <f t="shared" si="3"/>
        <v>3285</v>
      </c>
      <c r="C93" s="30">
        <f t="shared" si="4"/>
        <v>1749.675</v>
      </c>
      <c r="D93" s="30">
        <f t="shared" si="4"/>
        <v>2344.1749999999997</v>
      </c>
      <c r="E93" s="30">
        <f t="shared" si="4"/>
        <v>2595.2999999999997</v>
      </c>
      <c r="F93" s="30">
        <f t="shared" si="4"/>
        <v>2972.4999999999995</v>
      </c>
      <c r="G93" s="30">
        <f t="shared" si="4"/>
        <v>3609.0249999999996</v>
      </c>
      <c r="H93" s="30">
        <f t="shared" si="4"/>
        <v>4716.0249999999996</v>
      </c>
      <c r="I93" s="16"/>
    </row>
    <row r="94" spans="1:18" s="31" customFormat="1" ht="12.75" customHeight="1" x14ac:dyDescent="0.25">
      <c r="A94" s="32">
        <v>74</v>
      </c>
      <c r="B94" s="32">
        <f t="shared" si="3"/>
        <v>3330</v>
      </c>
      <c r="C94" s="30">
        <f t="shared" si="4"/>
        <v>1773.2499999999998</v>
      </c>
      <c r="D94" s="30">
        <f t="shared" si="4"/>
        <v>2375.9499999999998</v>
      </c>
      <c r="E94" s="30">
        <f t="shared" si="4"/>
        <v>2631.1749999999997</v>
      </c>
      <c r="F94" s="30">
        <f t="shared" si="4"/>
        <v>3013.4999999999995</v>
      </c>
      <c r="G94" s="30">
        <f t="shared" si="4"/>
        <v>3659.2499999999995</v>
      </c>
      <c r="H94" s="30">
        <f t="shared" si="4"/>
        <v>4780.5999999999995</v>
      </c>
      <c r="I94" s="35"/>
      <c r="P94" s="53"/>
      <c r="Q94" s="53"/>
      <c r="R94" s="53"/>
    </row>
    <row r="95" spans="1:18" s="31" customFormat="1" ht="12.75" customHeight="1" x14ac:dyDescent="0.2">
      <c r="A95" s="32">
        <v>75</v>
      </c>
      <c r="B95" s="32">
        <f t="shared" si="3"/>
        <v>3375</v>
      </c>
      <c r="C95" s="30">
        <f t="shared" si="4"/>
        <v>1796.8249999999998</v>
      </c>
      <c r="D95" s="30">
        <f t="shared" si="4"/>
        <v>2407.7249999999999</v>
      </c>
      <c r="E95" s="30">
        <f t="shared" si="4"/>
        <v>2666.0249999999996</v>
      </c>
      <c r="F95" s="30">
        <f t="shared" si="4"/>
        <v>3053.4749999999999</v>
      </c>
      <c r="G95" s="30">
        <f t="shared" si="4"/>
        <v>3708.45</v>
      </c>
      <c r="H95" s="30">
        <f t="shared" si="4"/>
        <v>4845.1749999999993</v>
      </c>
      <c r="I95" s="35"/>
    </row>
    <row r="96" spans="1:18" s="31" customFormat="1" ht="12.75" customHeight="1" x14ac:dyDescent="0.2">
      <c r="A96" s="32">
        <v>76</v>
      </c>
      <c r="B96" s="32">
        <f t="shared" si="3"/>
        <v>3420</v>
      </c>
      <c r="C96" s="30">
        <f t="shared" si="4"/>
        <v>1821.425</v>
      </c>
      <c r="D96" s="30">
        <f t="shared" si="4"/>
        <v>2440.5249999999996</v>
      </c>
      <c r="E96" s="30">
        <f t="shared" si="4"/>
        <v>2701.8999999999996</v>
      </c>
      <c r="F96" s="30">
        <f t="shared" si="4"/>
        <v>3094.4749999999999</v>
      </c>
      <c r="G96" s="30">
        <f t="shared" si="4"/>
        <v>3757.6499999999996</v>
      </c>
      <c r="H96" s="30">
        <f t="shared" si="4"/>
        <v>4909.75</v>
      </c>
      <c r="I96" s="35"/>
    </row>
    <row r="97" spans="1:9" s="31" customFormat="1" ht="12.75" customHeight="1" x14ac:dyDescent="0.2">
      <c r="A97" s="32">
        <v>77</v>
      </c>
      <c r="B97" s="32">
        <f t="shared" si="3"/>
        <v>3465</v>
      </c>
      <c r="C97" s="30">
        <f t="shared" si="4"/>
        <v>1844.9999999999998</v>
      </c>
      <c r="D97" s="30">
        <f t="shared" si="4"/>
        <v>2472.2999999999997</v>
      </c>
      <c r="E97" s="30">
        <f t="shared" si="4"/>
        <v>2737.7749999999996</v>
      </c>
      <c r="F97" s="30">
        <f t="shared" si="4"/>
        <v>3135.4749999999999</v>
      </c>
      <c r="G97" s="30">
        <f t="shared" si="4"/>
        <v>3806.8499999999995</v>
      </c>
      <c r="H97" s="30">
        <f t="shared" si="4"/>
        <v>4974.3249999999998</v>
      </c>
      <c r="I97" s="35"/>
    </row>
    <row r="98" spans="1:9" s="31" customFormat="1" ht="12.75" customHeight="1" x14ac:dyDescent="0.2">
      <c r="A98" s="32">
        <v>78</v>
      </c>
      <c r="B98" s="32">
        <f t="shared" si="3"/>
        <v>3510</v>
      </c>
      <c r="C98" s="30">
        <f t="shared" si="4"/>
        <v>1868.5749999999998</v>
      </c>
      <c r="D98" s="30">
        <f t="shared" si="4"/>
        <v>2504.0749999999998</v>
      </c>
      <c r="E98" s="30">
        <f t="shared" si="4"/>
        <v>2772.6249999999995</v>
      </c>
      <c r="F98" s="30">
        <f t="shared" si="4"/>
        <v>3176.4749999999999</v>
      </c>
      <c r="G98" s="30">
        <f t="shared" si="4"/>
        <v>3857.0749999999998</v>
      </c>
      <c r="H98" s="30">
        <f t="shared" si="4"/>
        <v>5038.8999999999996</v>
      </c>
      <c r="I98" s="35"/>
    </row>
    <row r="99" spans="1:9" s="31" customFormat="1" ht="12.75" customHeight="1" x14ac:dyDescent="0.2">
      <c r="A99" s="32">
        <v>79</v>
      </c>
      <c r="B99" s="32">
        <f t="shared" si="3"/>
        <v>3555</v>
      </c>
      <c r="C99" s="30">
        <f t="shared" si="4"/>
        <v>1893.1749999999997</v>
      </c>
      <c r="D99" s="30">
        <f t="shared" si="4"/>
        <v>2536.875</v>
      </c>
      <c r="E99" s="30">
        <f t="shared" si="4"/>
        <v>2808.4999999999995</v>
      </c>
      <c r="F99" s="30">
        <f t="shared" si="4"/>
        <v>3216.45</v>
      </c>
      <c r="G99" s="30">
        <f t="shared" si="4"/>
        <v>3906.2749999999996</v>
      </c>
      <c r="H99" s="30">
        <f t="shared" si="4"/>
        <v>5103.4749999999995</v>
      </c>
      <c r="I99" s="35"/>
    </row>
    <row r="100" spans="1:9" s="31" customFormat="1" ht="12.75" customHeight="1" x14ac:dyDescent="0.2">
      <c r="A100" s="32">
        <v>80</v>
      </c>
      <c r="B100" s="32">
        <f t="shared" si="3"/>
        <v>3600</v>
      </c>
      <c r="C100" s="30">
        <f t="shared" si="4"/>
        <v>1916.7499999999998</v>
      </c>
      <c r="D100" s="30">
        <f t="shared" si="4"/>
        <v>2568.6499999999996</v>
      </c>
      <c r="E100" s="30">
        <f t="shared" si="4"/>
        <v>2844.3749999999995</v>
      </c>
      <c r="F100" s="30">
        <f t="shared" si="4"/>
        <v>3257.45</v>
      </c>
      <c r="G100" s="30">
        <f t="shared" si="4"/>
        <v>3955.4749999999995</v>
      </c>
      <c r="H100" s="30">
        <f t="shared" si="4"/>
        <v>5168.0499999999993</v>
      </c>
      <c r="I100" s="35"/>
    </row>
    <row r="101" spans="1:9" s="31" customFormat="1" ht="12.75" customHeight="1" x14ac:dyDescent="0.2">
      <c r="A101" s="32">
        <v>81</v>
      </c>
      <c r="B101" s="32">
        <f t="shared" si="3"/>
        <v>3645</v>
      </c>
      <c r="C101" s="30">
        <f t="shared" si="4"/>
        <v>1941.35</v>
      </c>
      <c r="D101" s="30">
        <f t="shared" si="4"/>
        <v>2600.4249999999997</v>
      </c>
      <c r="E101" s="30">
        <f t="shared" si="4"/>
        <v>2879.2249999999999</v>
      </c>
      <c r="F101" s="30">
        <f t="shared" si="4"/>
        <v>3298.45</v>
      </c>
      <c r="G101" s="30">
        <f t="shared" si="4"/>
        <v>4004.6749999999997</v>
      </c>
      <c r="H101" s="30">
        <f t="shared" si="4"/>
        <v>5232.625</v>
      </c>
      <c r="I101" s="35"/>
    </row>
    <row r="102" spans="1:9" s="31" customFormat="1" ht="12.75" customHeight="1" x14ac:dyDescent="0.2">
      <c r="A102" s="32">
        <v>82</v>
      </c>
      <c r="B102" s="32">
        <f t="shared" si="3"/>
        <v>3690</v>
      </c>
      <c r="C102" s="30">
        <f t="shared" si="4"/>
        <v>1964.9249999999997</v>
      </c>
      <c r="D102" s="30">
        <f t="shared" si="4"/>
        <v>2633.2249999999999</v>
      </c>
      <c r="E102" s="30">
        <f t="shared" si="4"/>
        <v>2915.1</v>
      </c>
      <c r="F102" s="30">
        <f t="shared" si="4"/>
        <v>3338.4249999999997</v>
      </c>
      <c r="G102" s="30">
        <f t="shared" si="4"/>
        <v>4053.8749999999995</v>
      </c>
      <c r="H102" s="30">
        <f t="shared" si="4"/>
        <v>5297.2</v>
      </c>
      <c r="I102" s="35"/>
    </row>
    <row r="103" spans="1:9" s="31" customFormat="1" ht="12.75" customHeight="1" x14ac:dyDescent="0.2">
      <c r="A103" s="32">
        <v>83</v>
      </c>
      <c r="B103" s="32">
        <f t="shared" si="3"/>
        <v>3735</v>
      </c>
      <c r="C103" s="30">
        <f t="shared" si="4"/>
        <v>1988.4999999999998</v>
      </c>
      <c r="D103" s="30">
        <f t="shared" si="4"/>
        <v>2664.9999999999995</v>
      </c>
      <c r="E103" s="30">
        <f t="shared" si="4"/>
        <v>2950.9749999999999</v>
      </c>
      <c r="F103" s="30">
        <f t="shared" si="4"/>
        <v>3379.4249999999997</v>
      </c>
      <c r="G103" s="30">
        <f t="shared" si="4"/>
        <v>4104.0999999999995</v>
      </c>
      <c r="H103" s="30">
        <f t="shared" si="4"/>
        <v>5361.7749999999996</v>
      </c>
      <c r="I103" s="35"/>
    </row>
    <row r="104" spans="1:9" s="31" customFormat="1" ht="12.75" customHeight="1" x14ac:dyDescent="0.2">
      <c r="A104" s="32">
        <v>84</v>
      </c>
      <c r="B104" s="32">
        <f t="shared" si="3"/>
        <v>3780</v>
      </c>
      <c r="C104" s="30">
        <f t="shared" si="4"/>
        <v>2013.1</v>
      </c>
      <c r="D104" s="30">
        <f t="shared" si="4"/>
        <v>2696.7749999999996</v>
      </c>
      <c r="E104" s="30">
        <f t="shared" si="4"/>
        <v>2985.8249999999998</v>
      </c>
      <c r="F104" s="30">
        <f t="shared" si="4"/>
        <v>3420.4249999999997</v>
      </c>
      <c r="G104" s="30">
        <f t="shared" si="4"/>
        <v>4153.2999999999993</v>
      </c>
      <c r="H104" s="30">
        <f t="shared" si="4"/>
        <v>5426.3499999999995</v>
      </c>
      <c r="I104" s="35"/>
    </row>
    <row r="105" spans="1:9" s="31" customFormat="1" ht="12.75" customHeight="1" x14ac:dyDescent="0.2">
      <c r="A105" s="32">
        <v>85</v>
      </c>
      <c r="B105" s="32">
        <f t="shared" si="3"/>
        <v>3825</v>
      </c>
      <c r="C105" s="30">
        <f t="shared" si="4"/>
        <v>2036.6749999999997</v>
      </c>
      <c r="D105" s="30">
        <f t="shared" si="4"/>
        <v>2729.5749999999998</v>
      </c>
      <c r="E105" s="30">
        <f t="shared" si="4"/>
        <v>3021.7</v>
      </c>
      <c r="F105" s="30">
        <f t="shared" si="4"/>
        <v>3461.4249999999997</v>
      </c>
      <c r="G105" s="30">
        <f t="shared" si="4"/>
        <v>4202.5</v>
      </c>
      <c r="H105" s="30">
        <f t="shared" si="4"/>
        <v>5490.9249999999993</v>
      </c>
      <c r="I105" s="35"/>
    </row>
    <row r="106" spans="1:9" s="31" customFormat="1" ht="12.75" customHeight="1" x14ac:dyDescent="0.2">
      <c r="A106" s="32">
        <v>86</v>
      </c>
      <c r="B106" s="32">
        <f t="shared" si="3"/>
        <v>3870</v>
      </c>
      <c r="C106" s="30">
        <f t="shared" si="4"/>
        <v>2060.25</v>
      </c>
      <c r="D106" s="30">
        <f t="shared" si="4"/>
        <v>2761.35</v>
      </c>
      <c r="E106" s="30">
        <f t="shared" si="4"/>
        <v>3057.5749999999998</v>
      </c>
      <c r="F106" s="30">
        <f t="shared" si="4"/>
        <v>3501.3999999999996</v>
      </c>
      <c r="G106" s="30">
        <f t="shared" si="4"/>
        <v>4251.7</v>
      </c>
      <c r="H106" s="30">
        <f t="shared" si="4"/>
        <v>5555.4999999999991</v>
      </c>
      <c r="I106" s="35"/>
    </row>
    <row r="107" spans="1:9" s="31" customFormat="1" ht="12.75" customHeight="1" x14ac:dyDescent="0.2">
      <c r="A107" s="32">
        <v>87</v>
      </c>
      <c r="B107" s="32">
        <f t="shared" si="3"/>
        <v>3915</v>
      </c>
      <c r="C107" s="30">
        <f t="shared" si="4"/>
        <v>2084.85</v>
      </c>
      <c r="D107" s="30">
        <f t="shared" si="4"/>
        <v>2793.1249999999995</v>
      </c>
      <c r="E107" s="30">
        <f t="shared" si="4"/>
        <v>3092.4249999999997</v>
      </c>
      <c r="F107" s="30">
        <f t="shared" si="4"/>
        <v>3542.3999999999996</v>
      </c>
      <c r="G107" s="30">
        <f t="shared" si="4"/>
        <v>4301.9249999999993</v>
      </c>
      <c r="H107" s="30">
        <f t="shared" si="4"/>
        <v>5620.0749999999998</v>
      </c>
      <c r="I107" s="35"/>
    </row>
    <row r="108" spans="1:9" s="31" customFormat="1" ht="12.75" customHeight="1" x14ac:dyDescent="0.2">
      <c r="A108" s="32">
        <v>88</v>
      </c>
      <c r="B108" s="32">
        <f t="shared" si="3"/>
        <v>3960</v>
      </c>
      <c r="C108" s="30">
        <f t="shared" si="4"/>
        <v>2108.4249999999997</v>
      </c>
      <c r="D108" s="30">
        <f t="shared" si="4"/>
        <v>2825.9249999999997</v>
      </c>
      <c r="E108" s="30">
        <f t="shared" si="4"/>
        <v>3128.2999999999997</v>
      </c>
      <c r="F108" s="30">
        <f t="shared" si="4"/>
        <v>3583.3999999999996</v>
      </c>
      <c r="G108" s="30">
        <f t="shared" si="4"/>
        <v>4351.125</v>
      </c>
      <c r="H108" s="30">
        <f t="shared" si="4"/>
        <v>5684.65</v>
      </c>
      <c r="I108" s="35"/>
    </row>
    <row r="109" spans="1:9" s="31" customFormat="1" ht="12.75" customHeight="1" x14ac:dyDescent="0.2">
      <c r="A109" s="32">
        <v>89</v>
      </c>
      <c r="B109" s="32">
        <f t="shared" si="3"/>
        <v>4005</v>
      </c>
      <c r="C109" s="30">
        <f t="shared" si="4"/>
        <v>2133.0249999999996</v>
      </c>
      <c r="D109" s="30">
        <f t="shared" si="4"/>
        <v>2857.7</v>
      </c>
      <c r="E109" s="30">
        <f t="shared" si="4"/>
        <v>3164.1749999999997</v>
      </c>
      <c r="F109" s="30">
        <f t="shared" si="4"/>
        <v>3624.3999999999996</v>
      </c>
      <c r="G109" s="30">
        <f t="shared" si="4"/>
        <v>4400.3249999999998</v>
      </c>
      <c r="H109" s="30">
        <f t="shared" si="4"/>
        <v>5749.2249999999995</v>
      </c>
      <c r="I109" s="35"/>
    </row>
    <row r="110" spans="1:9" s="31" customFormat="1" ht="12.75" customHeight="1" x14ac:dyDescent="0.2">
      <c r="A110" s="32">
        <v>90</v>
      </c>
      <c r="B110" s="32">
        <f t="shared" si="3"/>
        <v>4050</v>
      </c>
      <c r="C110" s="30">
        <f t="shared" si="4"/>
        <v>2156.6</v>
      </c>
      <c r="D110" s="30">
        <f t="shared" si="4"/>
        <v>2889.4749999999999</v>
      </c>
      <c r="E110" s="30">
        <f t="shared" si="4"/>
        <v>3200.0499999999997</v>
      </c>
      <c r="F110" s="30">
        <f t="shared" si="4"/>
        <v>3664.3749999999995</v>
      </c>
      <c r="G110" s="30">
        <f t="shared" si="4"/>
        <v>4449.5249999999996</v>
      </c>
      <c r="H110" s="30">
        <f t="shared" si="4"/>
        <v>5813.7999999999993</v>
      </c>
      <c r="I110" s="35"/>
    </row>
    <row r="111" spans="1:9" s="31" customFormat="1" ht="12.75" customHeight="1" x14ac:dyDescent="0.2">
      <c r="A111" s="32">
        <v>91</v>
      </c>
      <c r="B111" s="32">
        <f t="shared" si="3"/>
        <v>4095</v>
      </c>
      <c r="C111" s="30">
        <f t="shared" si="4"/>
        <v>2180.1749999999997</v>
      </c>
      <c r="D111" s="30">
        <f t="shared" si="4"/>
        <v>2922.2749999999996</v>
      </c>
      <c r="E111" s="30">
        <f t="shared" si="4"/>
        <v>3234.8999999999996</v>
      </c>
      <c r="F111" s="30">
        <f t="shared" si="4"/>
        <v>3705.3749999999995</v>
      </c>
      <c r="G111" s="30">
        <f t="shared" si="4"/>
        <v>4499.75</v>
      </c>
      <c r="H111" s="30">
        <f t="shared" si="4"/>
        <v>5878.3749999999991</v>
      </c>
      <c r="I111" s="35"/>
    </row>
    <row r="112" spans="1:9" s="31" customFormat="1" ht="12.75" customHeight="1" x14ac:dyDescent="0.2">
      <c r="A112" s="32">
        <v>92</v>
      </c>
      <c r="B112" s="32">
        <f t="shared" si="3"/>
        <v>4140</v>
      </c>
      <c r="C112" s="30">
        <f t="shared" si="4"/>
        <v>2204.7749999999996</v>
      </c>
      <c r="D112" s="30">
        <f t="shared" si="4"/>
        <v>2954.0499999999997</v>
      </c>
      <c r="E112" s="30">
        <f t="shared" si="4"/>
        <v>3270.7749999999996</v>
      </c>
      <c r="F112" s="30">
        <f t="shared" si="4"/>
        <v>3746.3749999999995</v>
      </c>
      <c r="G112" s="30">
        <f t="shared" si="4"/>
        <v>4548.95</v>
      </c>
      <c r="H112" s="30">
        <f t="shared" si="4"/>
        <v>5942.95</v>
      </c>
      <c r="I112" s="35"/>
    </row>
    <row r="113" spans="1:10" s="31" customFormat="1" ht="12.75" customHeight="1" x14ac:dyDescent="0.2">
      <c r="A113" s="32">
        <v>93</v>
      </c>
      <c r="B113" s="32">
        <f t="shared" si="3"/>
        <v>4185</v>
      </c>
      <c r="C113" s="30">
        <f t="shared" si="4"/>
        <v>2228.35</v>
      </c>
      <c r="D113" s="30">
        <f t="shared" si="4"/>
        <v>2985.8249999999998</v>
      </c>
      <c r="E113" s="30">
        <f t="shared" si="4"/>
        <v>3306.6499999999996</v>
      </c>
      <c r="F113" s="30">
        <f t="shared" si="4"/>
        <v>3786.3499999999995</v>
      </c>
      <c r="G113" s="30">
        <f t="shared" si="4"/>
        <v>4598.1499999999996</v>
      </c>
      <c r="H113" s="30">
        <f t="shared" si="4"/>
        <v>6008.5499999999993</v>
      </c>
      <c r="I113" s="35"/>
    </row>
    <row r="114" spans="1:10" s="31" customFormat="1" ht="12.75" customHeight="1" x14ac:dyDescent="0.2">
      <c r="A114" s="32">
        <v>94</v>
      </c>
      <c r="B114" s="32">
        <f t="shared" si="3"/>
        <v>4230</v>
      </c>
      <c r="C114" s="30">
        <f t="shared" si="4"/>
        <v>2251.9249999999997</v>
      </c>
      <c r="D114" s="30">
        <f t="shared" si="4"/>
        <v>3018.6249999999995</v>
      </c>
      <c r="E114" s="30">
        <f t="shared" si="4"/>
        <v>3341.4999999999995</v>
      </c>
      <c r="F114" s="30">
        <f t="shared" si="4"/>
        <v>3827.3499999999995</v>
      </c>
      <c r="G114" s="30">
        <f t="shared" si="4"/>
        <v>4647.3499999999995</v>
      </c>
      <c r="H114" s="30">
        <f t="shared" si="4"/>
        <v>6073.1249999999991</v>
      </c>
      <c r="I114" s="35"/>
    </row>
    <row r="115" spans="1:10" s="31" customFormat="1" ht="12.75" customHeight="1" x14ac:dyDescent="0.2">
      <c r="A115" s="32">
        <v>95</v>
      </c>
      <c r="B115" s="32">
        <f t="shared" si="3"/>
        <v>4275</v>
      </c>
      <c r="C115" s="30">
        <f t="shared" si="4"/>
        <v>2276.5249999999996</v>
      </c>
      <c r="D115" s="30">
        <f t="shared" si="4"/>
        <v>3050.3999999999996</v>
      </c>
      <c r="E115" s="30">
        <f t="shared" si="4"/>
        <v>3377.3749999999995</v>
      </c>
      <c r="F115" s="30">
        <f t="shared" si="4"/>
        <v>3868.3499999999995</v>
      </c>
      <c r="G115" s="30">
        <f t="shared" si="4"/>
        <v>4697.5749999999998</v>
      </c>
      <c r="H115" s="30">
        <f t="shared" si="4"/>
        <v>6137.7</v>
      </c>
      <c r="I115" s="35"/>
    </row>
    <row r="116" spans="1:10" s="31" customFormat="1" ht="12.75" customHeight="1" x14ac:dyDescent="0.2">
      <c r="A116" s="32">
        <v>96</v>
      </c>
      <c r="B116" s="32">
        <f t="shared" si="3"/>
        <v>4320</v>
      </c>
      <c r="C116" s="30">
        <f t="shared" si="4"/>
        <v>2300.1</v>
      </c>
      <c r="D116" s="30">
        <f t="shared" si="4"/>
        <v>3082.1749999999997</v>
      </c>
      <c r="E116" s="30">
        <f t="shared" si="4"/>
        <v>3413.2499999999995</v>
      </c>
      <c r="F116" s="30">
        <f t="shared" si="4"/>
        <v>3909.3499999999995</v>
      </c>
      <c r="G116" s="30">
        <f t="shared" si="4"/>
        <v>4746.7749999999996</v>
      </c>
      <c r="H116" s="30">
        <f t="shared" si="4"/>
        <v>6202.2749999999996</v>
      </c>
      <c r="I116" s="35"/>
    </row>
    <row r="117" spans="1:10" s="31" customFormat="1" ht="12.75" customHeight="1" x14ac:dyDescent="0.2">
      <c r="A117" s="32">
        <v>97</v>
      </c>
      <c r="B117" s="32">
        <f t="shared" si="3"/>
        <v>4365</v>
      </c>
      <c r="C117" s="30">
        <f t="shared" si="4"/>
        <v>2324.6999999999998</v>
      </c>
      <c r="D117" s="30">
        <f t="shared" si="4"/>
        <v>3114.9749999999999</v>
      </c>
      <c r="E117" s="30">
        <f t="shared" si="4"/>
        <v>3448.1</v>
      </c>
      <c r="F117" s="30">
        <f t="shared" si="4"/>
        <v>3949.3249999999998</v>
      </c>
      <c r="G117" s="30">
        <f t="shared" si="4"/>
        <v>4795.9749999999995</v>
      </c>
      <c r="H117" s="30">
        <f t="shared" si="4"/>
        <v>6266.8499999999995</v>
      </c>
      <c r="I117" s="35"/>
    </row>
    <row r="118" spans="1:10" s="31" customFormat="1" ht="12.75" customHeight="1" x14ac:dyDescent="0.2">
      <c r="A118" s="32">
        <v>98</v>
      </c>
      <c r="B118" s="32">
        <f t="shared" si="3"/>
        <v>4410</v>
      </c>
      <c r="C118" s="30">
        <f t="shared" si="4"/>
        <v>2348.2749999999996</v>
      </c>
      <c r="D118" s="30">
        <f t="shared" si="4"/>
        <v>3146.7499999999995</v>
      </c>
      <c r="E118" s="30">
        <f t="shared" si="4"/>
        <v>3483.9749999999999</v>
      </c>
      <c r="F118" s="30">
        <f t="shared" si="4"/>
        <v>3990.3249999999998</v>
      </c>
      <c r="G118" s="30">
        <f t="shared" si="4"/>
        <v>4845.1749999999993</v>
      </c>
      <c r="H118" s="30">
        <f t="shared" si="4"/>
        <v>6331.4249999999993</v>
      </c>
      <c r="I118" s="35"/>
    </row>
    <row r="119" spans="1:10" s="31" customFormat="1" ht="12.75" customHeight="1" x14ac:dyDescent="0.2">
      <c r="A119" s="32">
        <v>99</v>
      </c>
      <c r="B119" s="32">
        <f t="shared" si="3"/>
        <v>4455</v>
      </c>
      <c r="C119" s="30">
        <f t="shared" si="4"/>
        <v>2371.85</v>
      </c>
      <c r="D119" s="30">
        <f t="shared" si="4"/>
        <v>3178.5249999999996</v>
      </c>
      <c r="E119" s="30">
        <f t="shared" si="4"/>
        <v>3519.85</v>
      </c>
      <c r="F119" s="30">
        <f t="shared" si="4"/>
        <v>4031.3249999999998</v>
      </c>
      <c r="G119" s="30">
        <f t="shared" si="4"/>
        <v>4895.3999999999996</v>
      </c>
      <c r="H119" s="30">
        <f t="shared" si="4"/>
        <v>6395.9999999999991</v>
      </c>
      <c r="I119" s="35"/>
    </row>
    <row r="120" spans="1:10" s="31" customFormat="1" ht="12.75" customHeight="1" x14ac:dyDescent="0.2">
      <c r="A120" s="32">
        <v>100</v>
      </c>
      <c r="B120" s="32">
        <f t="shared" si="3"/>
        <v>4500</v>
      </c>
      <c r="C120" s="30">
        <f t="shared" ref="C120:H120" si="5">ROUND((50/49.8*($D$7*(C$20/1000)^$D$8*$G$3^($D$9+$D$10*C$20/1000)*EXP(-$D$11*$B120/C$20)))*$B120/1000,0)*1.025</f>
        <v>2396.4499999999998</v>
      </c>
      <c r="D120" s="30">
        <f t="shared" si="5"/>
        <v>3211.3249999999998</v>
      </c>
      <c r="E120" s="30">
        <f t="shared" si="5"/>
        <v>3554.7</v>
      </c>
      <c r="F120" s="30">
        <f t="shared" si="5"/>
        <v>4071.2999999999997</v>
      </c>
      <c r="G120" s="30">
        <f t="shared" si="5"/>
        <v>4944.5999999999995</v>
      </c>
      <c r="H120" s="30">
        <f t="shared" si="5"/>
        <v>6460.5749999999998</v>
      </c>
      <c r="I120" s="35"/>
    </row>
    <row r="121" spans="1:10" s="31" customFormat="1" ht="12.75" customHeight="1" x14ac:dyDescent="0.2">
      <c r="A121" s="32"/>
      <c r="B121" s="32"/>
      <c r="C121" s="30"/>
      <c r="D121" s="30"/>
      <c r="E121" s="30"/>
      <c r="F121" s="30"/>
      <c r="G121" s="30"/>
      <c r="H121" s="30"/>
      <c r="I121" s="35"/>
    </row>
    <row r="122" spans="1:10" s="31" customFormat="1" ht="12.75" customHeight="1" thickBot="1" x14ac:dyDescent="0.25">
      <c r="A122" s="25" t="s">
        <v>27</v>
      </c>
      <c r="B122" s="25"/>
      <c r="C122" s="25"/>
      <c r="D122" s="78"/>
      <c r="J122" s="35"/>
    </row>
    <row r="123" spans="1:10" s="31" customFormat="1" ht="24" customHeight="1" x14ac:dyDescent="0.3">
      <c r="A123" s="32" t="s">
        <v>28</v>
      </c>
      <c r="B123" s="32" t="s">
        <v>29</v>
      </c>
      <c r="C123" s="87" t="s">
        <v>30</v>
      </c>
      <c r="D123" s="88"/>
      <c r="E123" s="88"/>
      <c r="F123" s="88"/>
      <c r="G123" s="88"/>
      <c r="H123" s="89"/>
      <c r="I123" s="79" t="s">
        <v>31</v>
      </c>
      <c r="J123" s="35"/>
    </row>
    <row r="124" spans="1:10" s="31" customFormat="1" ht="18.75" customHeight="1" thickBot="1" x14ac:dyDescent="0.3">
      <c r="A124" s="32" t="s">
        <v>25</v>
      </c>
      <c r="B124" s="32" t="s">
        <v>26</v>
      </c>
      <c r="C124" s="15">
        <v>300</v>
      </c>
      <c r="D124" s="43">
        <v>440</v>
      </c>
      <c r="E124" s="43">
        <v>500</v>
      </c>
      <c r="F124" s="43">
        <v>590</v>
      </c>
      <c r="G124" s="43">
        <v>740</v>
      </c>
      <c r="H124" s="43">
        <v>990</v>
      </c>
      <c r="I124" s="81">
        <v>1500</v>
      </c>
      <c r="J124" s="35"/>
    </row>
    <row r="125" spans="1:10" s="31" customFormat="1" ht="18.75" customHeight="1" thickBot="1" x14ac:dyDescent="0.3">
      <c r="A125" s="57">
        <v>88</v>
      </c>
      <c r="B125" s="20">
        <f>SUM(A125*45)</f>
        <v>3960</v>
      </c>
      <c r="C125" s="52">
        <f t="shared" ref="C125:H125" si="6">ROUND((50/49.8*($D$7*(C$20/1000)^$D$8*$G$3^($D$9+$D$10*C$20/1000)*EXP(-$D$11*$B125/C$20)))*$B125/1000,0)*1.025</f>
        <v>2108.4249999999997</v>
      </c>
      <c r="D125" s="52">
        <f t="shared" si="6"/>
        <v>2825.9249999999997</v>
      </c>
      <c r="E125" s="52">
        <f t="shared" si="6"/>
        <v>3128.2999999999997</v>
      </c>
      <c r="F125" s="52">
        <f t="shared" si="6"/>
        <v>3583.3999999999996</v>
      </c>
      <c r="G125" s="52">
        <f t="shared" si="6"/>
        <v>4351.125</v>
      </c>
      <c r="H125" s="52">
        <f t="shared" si="6"/>
        <v>5684.65</v>
      </c>
      <c r="I125" s="66">
        <f>ROUND((50/49.8*($D$7*(I$124/1000)^$D$8*$G$3^($D$9+$D$10*I$124/1000)*EXP(-$D$11*$B125/I$124)))*$B125/1000,0)*1.025</f>
        <v>8737.0999999999985</v>
      </c>
      <c r="J125" s="35"/>
    </row>
    <row r="126" spans="1:10" s="31" customFormat="1" ht="12.75" customHeight="1" x14ac:dyDescent="0.2">
      <c r="B126" s="25" t="s">
        <v>32</v>
      </c>
      <c r="D126" s="34"/>
      <c r="I126" s="25" t="s">
        <v>33</v>
      </c>
      <c r="J126" s="35"/>
    </row>
    <row r="127" spans="1:10" s="31" customFormat="1" ht="12.75" customHeight="1" x14ac:dyDescent="0.2">
      <c r="D127" s="34"/>
      <c r="I127" s="25" t="s">
        <v>34</v>
      </c>
      <c r="J127" s="35"/>
    </row>
    <row r="128" spans="1:10" s="31" customFormat="1" ht="12.75" customHeight="1" x14ac:dyDescent="0.2">
      <c r="A128" s="4" t="s">
        <v>35</v>
      </c>
      <c r="D128" s="34"/>
      <c r="J128" s="35"/>
    </row>
    <row r="129" spans="4:10" s="31" customFormat="1" ht="12.75" customHeight="1" x14ac:dyDescent="0.2">
      <c r="D129" s="34"/>
      <c r="J129" s="35"/>
    </row>
    <row r="130" spans="4:10" s="31" customFormat="1" ht="12.75" customHeight="1" x14ac:dyDescent="0.2">
      <c r="D130" s="34"/>
      <c r="J130" s="35"/>
    </row>
    <row r="131" spans="4:10" s="31" customFormat="1" ht="12.75" customHeight="1" x14ac:dyDescent="0.2">
      <c r="D131" s="34"/>
      <c r="J131" s="35"/>
    </row>
    <row r="132" spans="4:10" s="31" customFormat="1" ht="12.75" customHeight="1" x14ac:dyDescent="0.2">
      <c r="D132" s="34"/>
      <c r="J132" s="35"/>
    </row>
    <row r="133" spans="4:10" s="31" customFormat="1" ht="12.75" customHeight="1" x14ac:dyDescent="0.2">
      <c r="D133" s="34"/>
      <c r="J133" s="35"/>
    </row>
    <row r="134" spans="4:10" s="31" customFormat="1" ht="12.75" customHeight="1" x14ac:dyDescent="0.2">
      <c r="D134" s="34"/>
      <c r="J134" s="35"/>
    </row>
    <row r="135" spans="4:10" s="31" customFormat="1" ht="12.75" customHeight="1" x14ac:dyDescent="0.2">
      <c r="D135" s="34"/>
      <c r="J135" s="35"/>
    </row>
    <row r="136" spans="4:10" s="31" customFormat="1" ht="12.75" customHeight="1" x14ac:dyDescent="0.2">
      <c r="D136" s="34"/>
      <c r="J136" s="35"/>
    </row>
    <row r="137" spans="4:10" s="31" customFormat="1" ht="12.75" customHeight="1" x14ac:dyDescent="0.2">
      <c r="D137" s="34"/>
      <c r="J137" s="35"/>
    </row>
    <row r="138" spans="4:10" s="31" customFormat="1" ht="12.75" customHeight="1" x14ac:dyDescent="0.2">
      <c r="D138" s="34"/>
      <c r="J138" s="35"/>
    </row>
    <row r="139" spans="4:10" s="31" customFormat="1" ht="12.75" customHeight="1" x14ac:dyDescent="0.2">
      <c r="D139" s="34"/>
      <c r="J139" s="35"/>
    </row>
    <row r="140" spans="4:10" s="31" customFormat="1" ht="12.75" customHeight="1" x14ac:dyDescent="0.2">
      <c r="D140" s="34"/>
      <c r="J140" s="35"/>
    </row>
    <row r="141" spans="4:10" s="31" customFormat="1" ht="12.75" customHeight="1" x14ac:dyDescent="0.2">
      <c r="D141" s="34"/>
      <c r="J141" s="35"/>
    </row>
    <row r="142" spans="4:10" s="31" customFormat="1" ht="12.75" customHeight="1" x14ac:dyDescent="0.2">
      <c r="D142" s="34"/>
      <c r="J142" s="35"/>
    </row>
    <row r="143" spans="4:10" s="31" customFormat="1" ht="12.75" customHeight="1" x14ac:dyDescent="0.2">
      <c r="D143" s="34"/>
      <c r="J143" s="35"/>
    </row>
    <row r="144" spans="4:10" s="31" customFormat="1" ht="12.75" customHeight="1" x14ac:dyDescent="0.2">
      <c r="D144" s="34"/>
      <c r="J144" s="35"/>
    </row>
    <row r="145" spans="4:10" s="31" customFormat="1" ht="12.75" customHeight="1" x14ac:dyDescent="0.2">
      <c r="D145" s="34"/>
      <c r="J145" s="35"/>
    </row>
    <row r="146" spans="4:10" s="31" customFormat="1" ht="12.75" customHeight="1" x14ac:dyDescent="0.2">
      <c r="D146" s="34"/>
      <c r="J146" s="35"/>
    </row>
    <row r="147" spans="4:10" s="31" customFormat="1" ht="12.75" customHeight="1" x14ac:dyDescent="0.2">
      <c r="D147" s="34"/>
      <c r="J147" s="35"/>
    </row>
    <row r="148" spans="4:10" s="31" customFormat="1" ht="12.75" customHeight="1" x14ac:dyDescent="0.2">
      <c r="D148" s="34"/>
      <c r="J148" s="35"/>
    </row>
    <row r="149" spans="4:10" s="31" customFormat="1" ht="12.75" customHeight="1" x14ac:dyDescent="0.2">
      <c r="D149" s="34"/>
      <c r="J149" s="35"/>
    </row>
    <row r="150" spans="4:10" s="31" customFormat="1" ht="12.75" customHeight="1" x14ac:dyDescent="0.2">
      <c r="D150" s="34"/>
      <c r="J150" s="35"/>
    </row>
    <row r="151" spans="4:10" s="31" customFormat="1" ht="12.75" customHeight="1" x14ac:dyDescent="0.2">
      <c r="D151" s="34"/>
      <c r="J151" s="35"/>
    </row>
    <row r="152" spans="4:10" s="31" customFormat="1" ht="12.75" customHeight="1" x14ac:dyDescent="0.2">
      <c r="D152" s="34"/>
      <c r="J152" s="35"/>
    </row>
    <row r="153" spans="4:10" s="31" customFormat="1" ht="12.75" customHeight="1" x14ac:dyDescent="0.2">
      <c r="D153" s="34"/>
      <c r="J153" s="35"/>
    </row>
    <row r="154" spans="4:10" s="31" customFormat="1" ht="12.75" customHeight="1" x14ac:dyDescent="0.2">
      <c r="D154" s="34"/>
      <c r="J154" s="35"/>
    </row>
    <row r="155" spans="4:10" s="31" customFormat="1" ht="12.75" customHeight="1" x14ac:dyDescent="0.2">
      <c r="D155" s="34"/>
      <c r="J155" s="35"/>
    </row>
    <row r="156" spans="4:10" s="31" customFormat="1" ht="12.75" customHeight="1" x14ac:dyDescent="0.2">
      <c r="D156" s="34"/>
      <c r="J156" s="35"/>
    </row>
    <row r="157" spans="4:10" s="31" customFormat="1" ht="12.75" customHeight="1" x14ac:dyDescent="0.2">
      <c r="D157" s="34"/>
      <c r="J157" s="35"/>
    </row>
    <row r="158" spans="4:10" s="31" customFormat="1" ht="12.75" customHeight="1" x14ac:dyDescent="0.2">
      <c r="D158" s="34"/>
      <c r="J158" s="35"/>
    </row>
    <row r="159" spans="4:10" s="31" customFormat="1" ht="12.75" customHeight="1" x14ac:dyDescent="0.2">
      <c r="D159" s="34"/>
      <c r="J159" s="35"/>
    </row>
    <row r="160" spans="4:10" s="31" customFormat="1" ht="12.75" customHeight="1" x14ac:dyDescent="0.2">
      <c r="D160" s="34"/>
      <c r="J160" s="35"/>
    </row>
    <row r="161" spans="4:10" s="31" customFormat="1" ht="12.75" customHeight="1" x14ac:dyDescent="0.2">
      <c r="D161" s="34"/>
      <c r="J161" s="35"/>
    </row>
    <row r="162" spans="4:10" s="31" customFormat="1" ht="12.75" customHeight="1" x14ac:dyDescent="0.2">
      <c r="D162" s="34"/>
      <c r="J162" s="35"/>
    </row>
    <row r="163" spans="4:10" s="31" customFormat="1" ht="12.75" customHeight="1" x14ac:dyDescent="0.2">
      <c r="D163" s="34"/>
      <c r="J163" s="35"/>
    </row>
    <row r="164" spans="4:10" s="31" customFormat="1" ht="12.75" customHeight="1" x14ac:dyDescent="0.2">
      <c r="D164" s="34"/>
      <c r="J164" s="35"/>
    </row>
    <row r="165" spans="4:10" s="31" customFormat="1" ht="12.75" customHeight="1" x14ac:dyDescent="0.2">
      <c r="D165" s="34"/>
      <c r="J165" s="35"/>
    </row>
    <row r="166" spans="4:10" s="31" customFormat="1" ht="12.75" customHeight="1" x14ac:dyDescent="0.2">
      <c r="D166" s="34"/>
      <c r="J166" s="35"/>
    </row>
    <row r="167" spans="4:10" s="31" customFormat="1" ht="12.75" customHeight="1" x14ac:dyDescent="0.2">
      <c r="D167" s="34"/>
      <c r="J167" s="35"/>
    </row>
    <row r="168" spans="4:10" s="31" customFormat="1" ht="12.75" customHeight="1" x14ac:dyDescent="0.2">
      <c r="D168" s="34"/>
      <c r="J168" s="35"/>
    </row>
    <row r="169" spans="4:10" s="31" customFormat="1" ht="12.75" customHeight="1" x14ac:dyDescent="0.2">
      <c r="D169" s="34"/>
      <c r="J169" s="35"/>
    </row>
    <row r="170" spans="4:10" s="31" customFormat="1" ht="12.75" customHeight="1" x14ac:dyDescent="0.2">
      <c r="D170" s="34"/>
      <c r="J170" s="35"/>
    </row>
    <row r="171" spans="4:10" s="31" customFormat="1" ht="12.75" customHeight="1" x14ac:dyDescent="0.2">
      <c r="D171" s="34"/>
      <c r="J171" s="35"/>
    </row>
    <row r="172" spans="4:10" s="31" customFormat="1" ht="12.75" customHeight="1" x14ac:dyDescent="0.2">
      <c r="D172" s="34"/>
      <c r="J172" s="35"/>
    </row>
    <row r="173" spans="4:10" s="31" customFormat="1" ht="12.75" customHeight="1" x14ac:dyDescent="0.2">
      <c r="D173" s="34"/>
      <c r="J173" s="35"/>
    </row>
    <row r="174" spans="4:10" s="31" customFormat="1" ht="12.75" customHeight="1" x14ac:dyDescent="0.2">
      <c r="D174" s="34"/>
      <c r="J174" s="35"/>
    </row>
    <row r="175" spans="4:10" s="31" customFormat="1" ht="12.75" customHeight="1" x14ac:dyDescent="0.2">
      <c r="D175" s="34"/>
      <c r="J175" s="35"/>
    </row>
    <row r="176" spans="4:10" s="31" customFormat="1" ht="12.75" customHeight="1" x14ac:dyDescent="0.2">
      <c r="D176" s="34"/>
      <c r="J176" s="35"/>
    </row>
    <row r="177" spans="4:10" s="31" customFormat="1" ht="12.75" customHeight="1" x14ac:dyDescent="0.2">
      <c r="D177" s="34"/>
      <c r="J177" s="35"/>
    </row>
    <row r="178" spans="4:10" s="31" customFormat="1" ht="12.75" customHeight="1" x14ac:dyDescent="0.2">
      <c r="D178" s="34"/>
      <c r="J178" s="35"/>
    </row>
    <row r="179" spans="4:10" s="31" customFormat="1" ht="12.75" customHeight="1" x14ac:dyDescent="0.2">
      <c r="D179" s="34"/>
      <c r="J179" s="35"/>
    </row>
    <row r="180" spans="4:10" s="31" customFormat="1" ht="12.75" customHeight="1" x14ac:dyDescent="0.2">
      <c r="D180" s="34"/>
      <c r="J180" s="35"/>
    </row>
    <row r="181" spans="4:10" s="31" customFormat="1" ht="12.75" customHeight="1" x14ac:dyDescent="0.2">
      <c r="D181" s="34"/>
      <c r="J181" s="35"/>
    </row>
    <row r="182" spans="4:10" s="31" customFormat="1" ht="12.75" customHeight="1" x14ac:dyDescent="0.2">
      <c r="D182" s="34"/>
      <c r="J182" s="35"/>
    </row>
    <row r="183" spans="4:10" s="31" customFormat="1" ht="12.75" customHeight="1" x14ac:dyDescent="0.2">
      <c r="D183" s="34"/>
      <c r="J183" s="35"/>
    </row>
    <row r="184" spans="4:10" s="31" customFormat="1" ht="12.75" customHeight="1" x14ac:dyDescent="0.2">
      <c r="D184" s="34"/>
      <c r="J184" s="35"/>
    </row>
    <row r="185" spans="4:10" s="31" customFormat="1" ht="12.75" customHeight="1" x14ac:dyDescent="0.2">
      <c r="D185" s="34"/>
      <c r="J185" s="35"/>
    </row>
    <row r="186" spans="4:10" s="31" customFormat="1" ht="12.75" customHeight="1" x14ac:dyDescent="0.2">
      <c r="D186" s="34"/>
      <c r="J186" s="35"/>
    </row>
    <row r="187" spans="4:10" s="31" customFormat="1" ht="12.75" customHeight="1" x14ac:dyDescent="0.2">
      <c r="D187" s="34"/>
      <c r="J187" s="35"/>
    </row>
    <row r="188" spans="4:10" s="31" customFormat="1" ht="12.75" customHeight="1" x14ac:dyDescent="0.2">
      <c r="D188" s="34"/>
      <c r="J188" s="35"/>
    </row>
    <row r="189" spans="4:10" s="31" customFormat="1" ht="12.75" customHeight="1" x14ac:dyDescent="0.2">
      <c r="D189" s="34"/>
      <c r="J189" s="35"/>
    </row>
    <row r="190" spans="4:10" s="31" customFormat="1" ht="12.75" customHeight="1" x14ac:dyDescent="0.2">
      <c r="D190" s="34"/>
      <c r="J190" s="35"/>
    </row>
    <row r="191" spans="4:10" s="31" customFormat="1" ht="12.75" customHeight="1" x14ac:dyDescent="0.2">
      <c r="D191" s="34"/>
      <c r="J191" s="35"/>
    </row>
    <row r="192" spans="4:10" s="31" customFormat="1" ht="12.75" customHeight="1" x14ac:dyDescent="0.2">
      <c r="D192" s="34"/>
      <c r="J192" s="35"/>
    </row>
    <row r="193" spans="4:10" s="31" customFormat="1" ht="12.75" customHeight="1" x14ac:dyDescent="0.2">
      <c r="D193" s="34"/>
      <c r="J193" s="35"/>
    </row>
    <row r="194" spans="4:10" s="31" customFormat="1" ht="12.75" customHeight="1" x14ac:dyDescent="0.2">
      <c r="D194" s="34"/>
      <c r="J194" s="35"/>
    </row>
    <row r="195" spans="4:10" s="31" customFormat="1" ht="12.75" customHeight="1" x14ac:dyDescent="0.2">
      <c r="D195" s="34"/>
    </row>
    <row r="216" ht="12.75" customHeight="1" x14ac:dyDescent="0.25"/>
  </sheetData>
  <sheetProtection algorithmName="SHA-512" hashValue="0ZeZX9bXuKdTh6cTyStq/18xH8f5uQQAL7MhskQWLGzOSxLtWfDE8aCkCoIFg8kOx6DY27HBUlyKb0GQ8yYI0Q==" saltValue="kLTWy/UhcH8zMF3i8Vpd6Q==" spinCount="100000" sheet="1" objects="1" scenarios="1"/>
  <mergeCells count="2">
    <mergeCell ref="C19:H19"/>
    <mergeCell ref="C123:H12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R216"/>
  <sheetViews>
    <sheetView topLeftCell="A12" zoomScaleNormal="100" workbookViewId="0">
      <pane ySplit="9" topLeftCell="A21" activePane="bottomLeft" state="frozen"/>
      <selection activeCell="C16" sqref="C16"/>
      <selection pane="bottomLeft" activeCell="C17" sqref="C17"/>
    </sheetView>
  </sheetViews>
  <sheetFormatPr defaultRowHeight="15" x14ac:dyDescent="0.25"/>
  <cols>
    <col min="1" max="1" width="8.42578125" style="53" customWidth="1"/>
    <col min="2" max="2" width="12.28515625" style="53" customWidth="1"/>
    <col min="3" max="3" width="10.42578125" style="53" customWidth="1"/>
    <col min="4" max="9" width="10.7109375" style="53" customWidth="1"/>
    <col min="10" max="16384" width="9.140625" style="53"/>
  </cols>
  <sheetData>
    <row r="1" spans="2:8" hidden="1" x14ac:dyDescent="0.25"/>
    <row r="2" spans="2:8" hidden="1" x14ac:dyDescent="0.25">
      <c r="B2" s="53" t="s">
        <v>0</v>
      </c>
      <c r="C2" s="53" t="s">
        <v>1</v>
      </c>
      <c r="D2" s="53" t="s">
        <v>2</v>
      </c>
      <c r="E2" s="53" t="s">
        <v>3</v>
      </c>
      <c r="F2" s="53" t="s">
        <v>4</v>
      </c>
      <c r="G2" s="53" t="s">
        <v>5</v>
      </c>
      <c r="H2" s="53" t="s">
        <v>6</v>
      </c>
    </row>
    <row r="3" spans="2:8" hidden="1" x14ac:dyDescent="0.25">
      <c r="B3" s="67">
        <v>38825</v>
      </c>
      <c r="C3" s="53" t="s">
        <v>41</v>
      </c>
      <c r="D3" s="53">
        <f>SUM(C15)</f>
        <v>75</v>
      </c>
      <c r="E3" s="53">
        <f>SUM(C16)</f>
        <v>65</v>
      </c>
      <c r="F3" s="53">
        <f>SUM(C17)</f>
        <v>20</v>
      </c>
      <c r="G3" s="53">
        <f>ROUND(+(D3-E3)/LN((D3-F3)/(E3-F3)),1)</f>
        <v>49.8</v>
      </c>
      <c r="H3" s="53">
        <f>ROUND(1/((LN((D3-F3)/(E3-F3))*49.33)/(D3-E3))^1.28,2)</f>
        <v>1.01</v>
      </c>
    </row>
    <row r="4" spans="2:8" hidden="1" x14ac:dyDescent="0.25">
      <c r="B4" s="53" t="s">
        <v>8</v>
      </c>
      <c r="H4" s="53">
        <f>ROUND(((LN((D3-F3)/(E3-F3))*49.33)/(D3-E3))^1.28,2)</f>
        <v>0.99</v>
      </c>
    </row>
    <row r="5" spans="2:8" hidden="1" x14ac:dyDescent="0.25"/>
    <row r="6" spans="2:8" hidden="1" x14ac:dyDescent="0.25">
      <c r="D6" s="53" t="s">
        <v>38</v>
      </c>
    </row>
    <row r="7" spans="2:8" hidden="1" x14ac:dyDescent="0.25">
      <c r="C7" s="53" t="s">
        <v>10</v>
      </c>
      <c r="D7" s="68">
        <v>14.548</v>
      </c>
    </row>
    <row r="8" spans="2:8" hidden="1" x14ac:dyDescent="0.25">
      <c r="C8" s="53" t="s">
        <v>11</v>
      </c>
      <c r="D8" s="69">
        <v>0.64946999999999999</v>
      </c>
      <c r="E8" s="2"/>
    </row>
    <row r="9" spans="2:8" ht="15.75" hidden="1" thickBot="1" x14ac:dyDescent="0.3">
      <c r="C9" s="53" t="s">
        <v>12</v>
      </c>
      <c r="D9" s="70">
        <v>1.256</v>
      </c>
      <c r="E9" s="2"/>
    </row>
    <row r="10" spans="2:8" ht="15.75" hidden="1" thickBot="1" x14ac:dyDescent="0.3">
      <c r="C10" s="53" t="s">
        <v>13</v>
      </c>
      <c r="D10" s="71">
        <v>9.2469999999999997E-2</v>
      </c>
      <c r="E10" s="2" t="s">
        <v>14</v>
      </c>
    </row>
    <row r="11" spans="2:8" hidden="1" x14ac:dyDescent="0.25">
      <c r="C11" s="53" t="s">
        <v>15</v>
      </c>
      <c r="D11" s="82">
        <v>0</v>
      </c>
      <c r="E11" s="2"/>
    </row>
    <row r="12" spans="2:8" ht="19.5" customHeight="1" x14ac:dyDescent="0.25">
      <c r="B12" s="59" t="s">
        <v>42</v>
      </c>
      <c r="C12" s="73"/>
      <c r="D12" s="73"/>
      <c r="E12" s="4"/>
      <c r="H12" s="2"/>
    </row>
    <row r="13" spans="2:8" ht="12.75" customHeight="1" x14ac:dyDescent="0.25">
      <c r="B13" s="25" t="s">
        <v>16</v>
      </c>
      <c r="H13" s="2"/>
    </row>
    <row r="14" spans="2:8" ht="39.75" customHeight="1" thickBot="1" x14ac:dyDescent="0.3">
      <c r="B14" s="5"/>
      <c r="C14" s="5"/>
      <c r="D14" s="2"/>
      <c r="E14" s="2"/>
      <c r="F14" s="6"/>
      <c r="G14" s="2"/>
      <c r="H14" s="2"/>
    </row>
    <row r="15" spans="2:8" ht="21" thickBot="1" x14ac:dyDescent="0.35">
      <c r="B15" s="7" t="s">
        <v>2</v>
      </c>
      <c r="C15" s="58">
        <v>75</v>
      </c>
      <c r="D15" s="8" t="s">
        <v>17</v>
      </c>
      <c r="E15" s="2" t="s">
        <v>18</v>
      </c>
      <c r="F15" s="2"/>
      <c r="G15" s="2"/>
      <c r="H15" s="2"/>
    </row>
    <row r="16" spans="2:8" ht="21" thickBot="1" x14ac:dyDescent="0.35">
      <c r="B16" s="9" t="s">
        <v>3</v>
      </c>
      <c r="C16" s="58">
        <v>65</v>
      </c>
      <c r="D16" s="10" t="s">
        <v>17</v>
      </c>
      <c r="E16" s="2" t="s">
        <v>19</v>
      </c>
      <c r="F16" s="2"/>
      <c r="G16" s="2">
        <f>H4</f>
        <v>0.99</v>
      </c>
      <c r="H16" s="2"/>
    </row>
    <row r="17" spans="1:9" ht="21" thickBot="1" x14ac:dyDescent="0.35">
      <c r="B17" s="11" t="s">
        <v>20</v>
      </c>
      <c r="C17" s="58">
        <v>20</v>
      </c>
      <c r="D17" s="12" t="s">
        <v>17</v>
      </c>
      <c r="E17" s="2" t="s">
        <v>5</v>
      </c>
      <c r="F17" s="2"/>
      <c r="G17" s="2">
        <f>G3</f>
        <v>49.8</v>
      </c>
      <c r="H17" s="2"/>
    </row>
    <row r="18" spans="1:9" ht="34.5" customHeight="1" thickBot="1" x14ac:dyDescent="0.45">
      <c r="A18" s="14" t="s">
        <v>50</v>
      </c>
      <c r="B18" s="2"/>
      <c r="C18" s="25"/>
      <c r="D18" s="25"/>
      <c r="E18" s="2"/>
      <c r="F18" s="2"/>
      <c r="G18" s="2"/>
      <c r="H18" s="2"/>
    </row>
    <row r="19" spans="1:9" ht="25.5" customHeight="1" x14ac:dyDescent="0.3">
      <c r="A19" s="36" t="s">
        <v>22</v>
      </c>
      <c r="B19" s="37" t="s">
        <v>23</v>
      </c>
      <c r="C19" s="87" t="s">
        <v>30</v>
      </c>
      <c r="D19" s="88"/>
      <c r="E19" s="88"/>
      <c r="F19" s="88"/>
      <c r="G19" s="88"/>
      <c r="H19" s="89"/>
    </row>
    <row r="20" spans="1:9" ht="15.75" customHeight="1" thickBot="1" x14ac:dyDescent="0.3">
      <c r="A20" s="32" t="s">
        <v>25</v>
      </c>
      <c r="B20" s="32" t="s">
        <v>26</v>
      </c>
      <c r="C20" s="15" t="s">
        <v>46</v>
      </c>
      <c r="D20" s="43" t="s">
        <v>43</v>
      </c>
      <c r="E20" s="43" t="s">
        <v>44</v>
      </c>
      <c r="F20" s="43" t="s">
        <v>45</v>
      </c>
      <c r="G20" s="43" t="s">
        <v>47</v>
      </c>
      <c r="H20" s="43" t="s">
        <v>48</v>
      </c>
      <c r="I20" s="16"/>
    </row>
    <row r="21" spans="1:9" ht="15.75" customHeight="1" x14ac:dyDescent="0.25">
      <c r="A21" s="32">
        <v>1</v>
      </c>
      <c r="B21" s="32">
        <f t="shared" ref="B21:B52" si="0">SUM(A21*37.5)</f>
        <v>37.5</v>
      </c>
      <c r="C21" s="30">
        <f t="shared" ref="C21:H52" si="1">ROUND((50/49.8*($D$7*(C$20/1000)^$D$8*$G$3^($D$9+$D$10*C$20/1000)*EXP(-$D$11*($B21*1.2)/C$20)))*($B21*1.2)/1000,0)*1.025</f>
        <v>46.124999999999993</v>
      </c>
      <c r="D21" s="30">
        <f t="shared" si="1"/>
        <v>62.524999999999991</v>
      </c>
      <c r="E21" s="30">
        <f t="shared" si="1"/>
        <v>69.699999999999989</v>
      </c>
      <c r="F21" s="30">
        <f t="shared" si="1"/>
        <v>79.949999999999989</v>
      </c>
      <c r="G21" s="30">
        <f t="shared" si="1"/>
        <v>98.399999999999991</v>
      </c>
      <c r="H21" s="30">
        <f t="shared" si="1"/>
        <v>129.14999999999998</v>
      </c>
      <c r="I21" s="16"/>
    </row>
    <row r="22" spans="1:9" ht="15.75" customHeight="1" x14ac:dyDescent="0.25">
      <c r="A22" s="32">
        <v>2</v>
      </c>
      <c r="B22" s="32">
        <f t="shared" si="0"/>
        <v>75</v>
      </c>
      <c r="C22" s="30">
        <f t="shared" si="1"/>
        <v>93.274999999999991</v>
      </c>
      <c r="D22" s="30">
        <f t="shared" si="1"/>
        <v>125.04999999999998</v>
      </c>
      <c r="E22" s="30">
        <f t="shared" si="1"/>
        <v>139.39999999999998</v>
      </c>
      <c r="F22" s="30">
        <f t="shared" si="1"/>
        <v>159.89999999999998</v>
      </c>
      <c r="G22" s="30">
        <f t="shared" si="1"/>
        <v>195.77499999999998</v>
      </c>
      <c r="H22" s="30">
        <f t="shared" si="1"/>
        <v>259.32499999999999</v>
      </c>
      <c r="I22" s="16"/>
    </row>
    <row r="23" spans="1:9" ht="15.75" customHeight="1" x14ac:dyDescent="0.25">
      <c r="A23" s="32">
        <v>3</v>
      </c>
      <c r="B23" s="32">
        <f t="shared" si="0"/>
        <v>112.5</v>
      </c>
      <c r="C23" s="30">
        <f t="shared" si="1"/>
        <v>139.39999999999998</v>
      </c>
      <c r="D23" s="30">
        <f t="shared" si="1"/>
        <v>188.6</v>
      </c>
      <c r="E23" s="30">
        <f t="shared" si="1"/>
        <v>209.1</v>
      </c>
      <c r="F23" s="30">
        <f t="shared" si="1"/>
        <v>240.87499999999997</v>
      </c>
      <c r="G23" s="30">
        <f t="shared" si="1"/>
        <v>294.17499999999995</v>
      </c>
      <c r="H23" s="30">
        <f t="shared" si="1"/>
        <v>388.47499999999997</v>
      </c>
      <c r="I23" s="16"/>
    </row>
    <row r="24" spans="1:9" ht="15.75" customHeight="1" x14ac:dyDescent="0.25">
      <c r="A24" s="32">
        <v>4</v>
      </c>
      <c r="B24" s="32">
        <f t="shared" si="0"/>
        <v>150</v>
      </c>
      <c r="C24" s="30">
        <f t="shared" si="1"/>
        <v>186.54999999999998</v>
      </c>
      <c r="D24" s="30">
        <f t="shared" si="1"/>
        <v>251.12499999999997</v>
      </c>
      <c r="E24" s="30">
        <f t="shared" si="1"/>
        <v>278.79999999999995</v>
      </c>
      <c r="F24" s="30">
        <f t="shared" si="1"/>
        <v>320.82499999999999</v>
      </c>
      <c r="G24" s="30">
        <f t="shared" si="1"/>
        <v>392.57499999999999</v>
      </c>
      <c r="H24" s="30">
        <f t="shared" si="1"/>
        <v>518.65</v>
      </c>
      <c r="I24" s="16"/>
    </row>
    <row r="25" spans="1:9" ht="15.75" customHeight="1" x14ac:dyDescent="0.25">
      <c r="A25" s="32">
        <v>5</v>
      </c>
      <c r="B25" s="32">
        <f t="shared" si="0"/>
        <v>187.5</v>
      </c>
      <c r="C25" s="30">
        <f t="shared" si="1"/>
        <v>232.67499999999998</v>
      </c>
      <c r="D25" s="30">
        <f t="shared" si="1"/>
        <v>313.64999999999998</v>
      </c>
      <c r="E25" s="30">
        <f t="shared" si="1"/>
        <v>348.49999999999994</v>
      </c>
      <c r="F25" s="30">
        <f t="shared" si="1"/>
        <v>400.77499999999998</v>
      </c>
      <c r="G25" s="30">
        <f t="shared" si="1"/>
        <v>489.94999999999993</v>
      </c>
      <c r="H25" s="30">
        <f t="shared" si="1"/>
        <v>647.79999999999995</v>
      </c>
      <c r="I25" s="16"/>
    </row>
    <row r="26" spans="1:9" ht="15.75" customHeight="1" x14ac:dyDescent="0.25">
      <c r="A26" s="32">
        <v>6</v>
      </c>
      <c r="B26" s="32">
        <f t="shared" si="0"/>
        <v>225</v>
      </c>
      <c r="C26" s="30">
        <f t="shared" si="1"/>
        <v>278.79999999999995</v>
      </c>
      <c r="D26" s="30">
        <f t="shared" si="1"/>
        <v>376.17499999999995</v>
      </c>
      <c r="E26" s="30">
        <f t="shared" si="1"/>
        <v>418.2</v>
      </c>
      <c r="F26" s="30">
        <f t="shared" si="1"/>
        <v>480.72499999999997</v>
      </c>
      <c r="G26" s="30">
        <f t="shared" si="1"/>
        <v>588.34999999999991</v>
      </c>
      <c r="H26" s="30">
        <f t="shared" si="1"/>
        <v>777.97499999999991</v>
      </c>
      <c r="I26" s="16"/>
    </row>
    <row r="27" spans="1:9" ht="15.75" customHeight="1" x14ac:dyDescent="0.25">
      <c r="A27" s="32">
        <v>7</v>
      </c>
      <c r="B27" s="32">
        <f t="shared" si="0"/>
        <v>262.5</v>
      </c>
      <c r="C27" s="30">
        <f t="shared" si="1"/>
        <v>325.95</v>
      </c>
      <c r="D27" s="30">
        <f t="shared" si="1"/>
        <v>439.72499999999997</v>
      </c>
      <c r="E27" s="30">
        <f t="shared" si="1"/>
        <v>487.9</v>
      </c>
      <c r="F27" s="30">
        <f t="shared" si="1"/>
        <v>560.67499999999995</v>
      </c>
      <c r="G27" s="30">
        <f t="shared" si="1"/>
        <v>686.74999999999989</v>
      </c>
      <c r="H27" s="30">
        <f t="shared" si="1"/>
        <v>907.12499999999989</v>
      </c>
      <c r="I27" s="16"/>
    </row>
    <row r="28" spans="1:9" ht="15.75" customHeight="1" x14ac:dyDescent="0.25">
      <c r="A28" s="32">
        <v>8</v>
      </c>
      <c r="B28" s="32">
        <f t="shared" si="0"/>
        <v>300</v>
      </c>
      <c r="C28" s="30">
        <f t="shared" si="1"/>
        <v>372.07499999999999</v>
      </c>
      <c r="D28" s="30">
        <f t="shared" si="1"/>
        <v>502.24999999999994</v>
      </c>
      <c r="E28" s="30">
        <f t="shared" si="1"/>
        <v>557.59999999999991</v>
      </c>
      <c r="F28" s="30">
        <f t="shared" si="1"/>
        <v>641.65</v>
      </c>
      <c r="G28" s="30">
        <f t="shared" si="1"/>
        <v>784.12499999999989</v>
      </c>
      <c r="H28" s="30">
        <f t="shared" si="1"/>
        <v>1037.3</v>
      </c>
      <c r="I28" s="16"/>
    </row>
    <row r="29" spans="1:9" ht="15.75" customHeight="1" x14ac:dyDescent="0.25">
      <c r="A29" s="32">
        <v>9</v>
      </c>
      <c r="B29" s="32">
        <f t="shared" si="0"/>
        <v>337.5</v>
      </c>
      <c r="C29" s="30">
        <f t="shared" si="1"/>
        <v>419.22499999999997</v>
      </c>
      <c r="D29" s="30">
        <f t="shared" si="1"/>
        <v>564.77499999999998</v>
      </c>
      <c r="E29" s="30">
        <f t="shared" si="1"/>
        <v>627.29999999999995</v>
      </c>
      <c r="F29" s="30">
        <f t="shared" si="1"/>
        <v>721.59999999999991</v>
      </c>
      <c r="G29" s="30">
        <f t="shared" si="1"/>
        <v>882.52499999999998</v>
      </c>
      <c r="H29" s="30">
        <f t="shared" si="1"/>
        <v>1166.4499999999998</v>
      </c>
      <c r="I29" s="16"/>
    </row>
    <row r="30" spans="1:9" ht="15.75" customHeight="1" x14ac:dyDescent="0.25">
      <c r="A30" s="32">
        <v>10</v>
      </c>
      <c r="B30" s="32">
        <f t="shared" si="0"/>
        <v>375</v>
      </c>
      <c r="C30" s="30">
        <f t="shared" si="1"/>
        <v>465.34999999999997</v>
      </c>
      <c r="D30" s="30">
        <f t="shared" si="1"/>
        <v>627.29999999999995</v>
      </c>
      <c r="E30" s="30">
        <f t="shared" si="1"/>
        <v>696.99999999999989</v>
      </c>
      <c r="F30" s="30">
        <f t="shared" si="1"/>
        <v>801.55</v>
      </c>
      <c r="G30" s="30">
        <f t="shared" si="1"/>
        <v>979.89999999999986</v>
      </c>
      <c r="H30" s="30">
        <f t="shared" si="1"/>
        <v>1296.625</v>
      </c>
      <c r="I30" s="16"/>
    </row>
    <row r="31" spans="1:9" ht="15.75" customHeight="1" x14ac:dyDescent="0.25">
      <c r="A31" s="32">
        <v>11</v>
      </c>
      <c r="B31" s="32">
        <f t="shared" si="0"/>
        <v>412.5</v>
      </c>
      <c r="C31" s="30">
        <f t="shared" si="1"/>
        <v>511.47499999999997</v>
      </c>
      <c r="D31" s="30">
        <f t="shared" si="1"/>
        <v>690.84999999999991</v>
      </c>
      <c r="E31" s="30">
        <f t="shared" si="1"/>
        <v>766.69999999999993</v>
      </c>
      <c r="F31" s="30">
        <f t="shared" si="1"/>
        <v>881.49999999999989</v>
      </c>
      <c r="G31" s="30">
        <f t="shared" si="1"/>
        <v>1078.3</v>
      </c>
      <c r="H31" s="30">
        <f t="shared" si="1"/>
        <v>1425.7749999999999</v>
      </c>
      <c r="I31" s="16"/>
    </row>
    <row r="32" spans="1:9" ht="15.75" customHeight="1" x14ac:dyDescent="0.25">
      <c r="A32" s="32">
        <v>12</v>
      </c>
      <c r="B32" s="32">
        <f t="shared" si="0"/>
        <v>450</v>
      </c>
      <c r="C32" s="30">
        <f t="shared" si="1"/>
        <v>558.625</v>
      </c>
      <c r="D32" s="30">
        <f t="shared" si="1"/>
        <v>753.37499999999989</v>
      </c>
      <c r="E32" s="30">
        <f t="shared" si="1"/>
        <v>836.4</v>
      </c>
      <c r="F32" s="30">
        <f t="shared" si="1"/>
        <v>961.44999999999993</v>
      </c>
      <c r="G32" s="30">
        <f t="shared" si="1"/>
        <v>1176.6999999999998</v>
      </c>
      <c r="H32" s="30">
        <f t="shared" si="1"/>
        <v>1555.9499999999998</v>
      </c>
      <c r="I32" s="16"/>
    </row>
    <row r="33" spans="1:9" ht="15.75" customHeight="1" x14ac:dyDescent="0.25">
      <c r="A33" s="32">
        <v>13</v>
      </c>
      <c r="B33" s="32">
        <f t="shared" si="0"/>
        <v>487.5</v>
      </c>
      <c r="C33" s="30">
        <f t="shared" si="1"/>
        <v>604.75</v>
      </c>
      <c r="D33" s="30">
        <f t="shared" si="1"/>
        <v>815.9</v>
      </c>
      <c r="E33" s="30">
        <f t="shared" si="1"/>
        <v>906.09999999999991</v>
      </c>
      <c r="F33" s="30">
        <f t="shared" si="1"/>
        <v>1042.425</v>
      </c>
      <c r="G33" s="30">
        <f t="shared" si="1"/>
        <v>1274.0749999999998</v>
      </c>
      <c r="H33" s="30">
        <f t="shared" si="1"/>
        <v>1685.1</v>
      </c>
      <c r="I33" s="16"/>
    </row>
    <row r="34" spans="1:9" ht="15.75" customHeight="1" x14ac:dyDescent="0.25">
      <c r="A34" s="32">
        <v>14</v>
      </c>
      <c r="B34" s="32">
        <f t="shared" si="0"/>
        <v>525</v>
      </c>
      <c r="C34" s="30">
        <f t="shared" si="1"/>
        <v>650.875</v>
      </c>
      <c r="D34" s="30">
        <f t="shared" si="1"/>
        <v>878.42499999999995</v>
      </c>
      <c r="E34" s="30">
        <f t="shared" si="1"/>
        <v>975.8</v>
      </c>
      <c r="F34" s="30">
        <f t="shared" si="1"/>
        <v>1122.375</v>
      </c>
      <c r="G34" s="30">
        <f t="shared" si="1"/>
        <v>1372.4749999999999</v>
      </c>
      <c r="H34" s="30">
        <f t="shared" si="1"/>
        <v>1815.2749999999999</v>
      </c>
      <c r="I34" s="16"/>
    </row>
    <row r="35" spans="1:9" ht="15.75" customHeight="1" x14ac:dyDescent="0.25">
      <c r="A35" s="32">
        <v>15</v>
      </c>
      <c r="B35" s="32">
        <f t="shared" si="0"/>
        <v>562.5</v>
      </c>
      <c r="C35" s="30">
        <f t="shared" si="1"/>
        <v>698.02499999999998</v>
      </c>
      <c r="D35" s="30">
        <f t="shared" si="1"/>
        <v>940.94999999999993</v>
      </c>
      <c r="E35" s="30">
        <f t="shared" si="1"/>
        <v>1045.5</v>
      </c>
      <c r="F35" s="30">
        <f t="shared" si="1"/>
        <v>1202.3249999999998</v>
      </c>
      <c r="G35" s="30">
        <f t="shared" si="1"/>
        <v>1470.8749999999998</v>
      </c>
      <c r="H35" s="30">
        <f t="shared" si="1"/>
        <v>1944.4249999999997</v>
      </c>
      <c r="I35" s="16"/>
    </row>
    <row r="36" spans="1:9" ht="15.75" customHeight="1" x14ac:dyDescent="0.25">
      <c r="A36" s="32">
        <v>16</v>
      </c>
      <c r="B36" s="32">
        <f t="shared" si="0"/>
        <v>600</v>
      </c>
      <c r="C36" s="30">
        <f t="shared" si="1"/>
        <v>744.15</v>
      </c>
      <c r="D36" s="30">
        <f t="shared" si="1"/>
        <v>1004.4999999999999</v>
      </c>
      <c r="E36" s="30">
        <f t="shared" si="1"/>
        <v>1115.1999999999998</v>
      </c>
      <c r="F36" s="30">
        <f t="shared" si="1"/>
        <v>1282.2749999999999</v>
      </c>
      <c r="G36" s="30">
        <f t="shared" si="1"/>
        <v>1568.2499999999998</v>
      </c>
      <c r="H36" s="30">
        <f t="shared" si="1"/>
        <v>2074.6</v>
      </c>
      <c r="I36" s="16"/>
    </row>
    <row r="37" spans="1:9" ht="15.75" customHeight="1" x14ac:dyDescent="0.25">
      <c r="A37" s="32">
        <v>17</v>
      </c>
      <c r="B37" s="32">
        <f t="shared" si="0"/>
        <v>637.5</v>
      </c>
      <c r="C37" s="30">
        <f t="shared" si="1"/>
        <v>791.3</v>
      </c>
      <c r="D37" s="30">
        <f t="shared" si="1"/>
        <v>1067.0249999999999</v>
      </c>
      <c r="E37" s="30">
        <f t="shared" si="1"/>
        <v>1184.8999999999999</v>
      </c>
      <c r="F37" s="30">
        <f t="shared" si="1"/>
        <v>1363.2499999999998</v>
      </c>
      <c r="G37" s="30">
        <f t="shared" si="1"/>
        <v>1666.6499999999999</v>
      </c>
      <c r="H37" s="30">
        <f t="shared" si="1"/>
        <v>2203.75</v>
      </c>
      <c r="I37" s="16"/>
    </row>
    <row r="38" spans="1:9" ht="15.75" customHeight="1" x14ac:dyDescent="0.25">
      <c r="A38" s="32">
        <v>18</v>
      </c>
      <c r="B38" s="32">
        <f t="shared" si="0"/>
        <v>675</v>
      </c>
      <c r="C38" s="30">
        <f t="shared" si="1"/>
        <v>837.42499999999995</v>
      </c>
      <c r="D38" s="30">
        <f t="shared" si="1"/>
        <v>1129.55</v>
      </c>
      <c r="E38" s="30">
        <f t="shared" si="1"/>
        <v>1254.5999999999999</v>
      </c>
      <c r="F38" s="30">
        <f t="shared" si="1"/>
        <v>1443.1999999999998</v>
      </c>
      <c r="G38" s="30">
        <f t="shared" si="1"/>
        <v>1765.05</v>
      </c>
      <c r="H38" s="30">
        <f t="shared" si="1"/>
        <v>2333.9249999999997</v>
      </c>
      <c r="I38" s="16"/>
    </row>
    <row r="39" spans="1:9" ht="15.75" customHeight="1" x14ac:dyDescent="0.25">
      <c r="A39" s="32">
        <v>19</v>
      </c>
      <c r="B39" s="32">
        <f t="shared" si="0"/>
        <v>712.5</v>
      </c>
      <c r="C39" s="30">
        <f t="shared" si="1"/>
        <v>883.55</v>
      </c>
      <c r="D39" s="30">
        <f t="shared" si="1"/>
        <v>1192.0749999999998</v>
      </c>
      <c r="E39" s="30">
        <f t="shared" si="1"/>
        <v>1324.3</v>
      </c>
      <c r="F39" s="30">
        <f t="shared" si="1"/>
        <v>1523.1499999999999</v>
      </c>
      <c r="G39" s="30">
        <f t="shared" si="1"/>
        <v>1862.4249999999997</v>
      </c>
      <c r="H39" s="30">
        <f t="shared" si="1"/>
        <v>2463.0749999999998</v>
      </c>
      <c r="I39" s="16"/>
    </row>
    <row r="40" spans="1:9" ht="15.75" customHeight="1" x14ac:dyDescent="0.25">
      <c r="A40" s="32">
        <v>20</v>
      </c>
      <c r="B40" s="32">
        <f t="shared" si="0"/>
        <v>750</v>
      </c>
      <c r="C40" s="30">
        <f t="shared" si="1"/>
        <v>930.69999999999993</v>
      </c>
      <c r="D40" s="30">
        <f t="shared" si="1"/>
        <v>1255.625</v>
      </c>
      <c r="E40" s="30">
        <f t="shared" si="1"/>
        <v>1393.9999999999998</v>
      </c>
      <c r="F40" s="30">
        <f t="shared" si="1"/>
        <v>1603.1</v>
      </c>
      <c r="G40" s="30">
        <f t="shared" si="1"/>
        <v>1960.8249999999998</v>
      </c>
      <c r="H40" s="30">
        <f t="shared" si="1"/>
        <v>2593.25</v>
      </c>
      <c r="I40" s="16"/>
    </row>
    <row r="41" spans="1:9" ht="15.75" customHeight="1" x14ac:dyDescent="0.25">
      <c r="A41" s="32">
        <v>21</v>
      </c>
      <c r="B41" s="32">
        <f t="shared" si="0"/>
        <v>787.5</v>
      </c>
      <c r="C41" s="30">
        <f t="shared" si="1"/>
        <v>976.82499999999993</v>
      </c>
      <c r="D41" s="30">
        <f t="shared" si="1"/>
        <v>1318.1499999999999</v>
      </c>
      <c r="E41" s="30">
        <f t="shared" si="1"/>
        <v>1463.6999999999998</v>
      </c>
      <c r="F41" s="30">
        <f t="shared" si="1"/>
        <v>1683.05</v>
      </c>
      <c r="G41" s="30">
        <f t="shared" si="1"/>
        <v>2059.2249999999999</v>
      </c>
      <c r="H41" s="30">
        <f t="shared" si="1"/>
        <v>2722.3999999999996</v>
      </c>
      <c r="I41" s="16"/>
    </row>
    <row r="42" spans="1:9" ht="15.75" customHeight="1" x14ac:dyDescent="0.25">
      <c r="A42" s="32">
        <v>22</v>
      </c>
      <c r="B42" s="32">
        <f t="shared" si="0"/>
        <v>825</v>
      </c>
      <c r="C42" s="30">
        <f t="shared" si="1"/>
        <v>1023.9749999999999</v>
      </c>
      <c r="D42" s="30">
        <f t="shared" si="1"/>
        <v>1380.675</v>
      </c>
      <c r="E42" s="30">
        <f t="shared" si="1"/>
        <v>1533.3999999999999</v>
      </c>
      <c r="F42" s="30">
        <f t="shared" si="1"/>
        <v>1764.0249999999999</v>
      </c>
      <c r="G42" s="30">
        <f t="shared" si="1"/>
        <v>2156.6</v>
      </c>
      <c r="H42" s="30">
        <f t="shared" si="1"/>
        <v>2852.5749999999998</v>
      </c>
      <c r="I42" s="16"/>
    </row>
    <row r="43" spans="1:9" ht="15.75" customHeight="1" x14ac:dyDescent="0.25">
      <c r="A43" s="32">
        <v>23</v>
      </c>
      <c r="B43" s="32">
        <f t="shared" si="0"/>
        <v>862.5</v>
      </c>
      <c r="C43" s="30">
        <f t="shared" si="1"/>
        <v>1070.0999999999999</v>
      </c>
      <c r="D43" s="30">
        <f t="shared" si="1"/>
        <v>1443.1999999999998</v>
      </c>
      <c r="E43" s="30">
        <f t="shared" si="1"/>
        <v>1603.1</v>
      </c>
      <c r="F43" s="30">
        <f t="shared" si="1"/>
        <v>1843.9749999999999</v>
      </c>
      <c r="G43" s="30">
        <f t="shared" si="1"/>
        <v>2255</v>
      </c>
      <c r="H43" s="30">
        <f t="shared" si="1"/>
        <v>2981.7249999999999</v>
      </c>
      <c r="I43" s="16"/>
    </row>
    <row r="44" spans="1:9" ht="15.75" customHeight="1" x14ac:dyDescent="0.25">
      <c r="A44" s="32">
        <v>24</v>
      </c>
      <c r="B44" s="32">
        <f t="shared" si="0"/>
        <v>900</v>
      </c>
      <c r="C44" s="30">
        <f t="shared" si="1"/>
        <v>1116.2249999999999</v>
      </c>
      <c r="D44" s="30">
        <f t="shared" si="1"/>
        <v>1506.7499999999998</v>
      </c>
      <c r="E44" s="30">
        <f t="shared" si="1"/>
        <v>1672.8</v>
      </c>
      <c r="F44" s="30">
        <f t="shared" si="1"/>
        <v>1923.9249999999997</v>
      </c>
      <c r="G44" s="30">
        <f t="shared" si="1"/>
        <v>2353.3999999999996</v>
      </c>
      <c r="H44" s="30">
        <f t="shared" si="1"/>
        <v>3110.8749999999995</v>
      </c>
      <c r="I44" s="16"/>
    </row>
    <row r="45" spans="1:9" ht="15.75" customHeight="1" x14ac:dyDescent="0.25">
      <c r="A45" s="32">
        <v>25</v>
      </c>
      <c r="B45" s="32">
        <f t="shared" si="0"/>
        <v>937.5</v>
      </c>
      <c r="C45" s="30">
        <f t="shared" si="1"/>
        <v>1163.375</v>
      </c>
      <c r="D45" s="30">
        <f t="shared" si="1"/>
        <v>1569.2749999999999</v>
      </c>
      <c r="E45" s="30">
        <f t="shared" si="1"/>
        <v>1742.4999999999998</v>
      </c>
      <c r="F45" s="30">
        <f t="shared" si="1"/>
        <v>2003.8749999999998</v>
      </c>
      <c r="G45" s="30">
        <f t="shared" si="1"/>
        <v>2450.7749999999996</v>
      </c>
      <c r="H45" s="30">
        <f t="shared" si="1"/>
        <v>3241.0499999999997</v>
      </c>
      <c r="I45" s="16"/>
    </row>
    <row r="46" spans="1:9" ht="15.75" customHeight="1" x14ac:dyDescent="0.25">
      <c r="A46" s="32">
        <v>26</v>
      </c>
      <c r="B46" s="32">
        <f t="shared" si="0"/>
        <v>975</v>
      </c>
      <c r="C46" s="30">
        <f t="shared" si="1"/>
        <v>1209.5</v>
      </c>
      <c r="D46" s="30">
        <f t="shared" si="1"/>
        <v>1631.8</v>
      </c>
      <c r="E46" s="30">
        <f t="shared" si="1"/>
        <v>1812.1999999999998</v>
      </c>
      <c r="F46" s="30">
        <f t="shared" si="1"/>
        <v>2083.8249999999998</v>
      </c>
      <c r="G46" s="30">
        <f t="shared" si="1"/>
        <v>2549.1749999999997</v>
      </c>
      <c r="H46" s="30">
        <f t="shared" si="1"/>
        <v>3370.2</v>
      </c>
      <c r="I46" s="16"/>
    </row>
    <row r="47" spans="1:9" ht="15.75" customHeight="1" x14ac:dyDescent="0.25">
      <c r="A47" s="32">
        <v>27</v>
      </c>
      <c r="B47" s="32">
        <f t="shared" si="0"/>
        <v>1012.5</v>
      </c>
      <c r="C47" s="30">
        <f t="shared" si="1"/>
        <v>1256.6499999999999</v>
      </c>
      <c r="D47" s="30">
        <f t="shared" si="1"/>
        <v>1694.3249999999998</v>
      </c>
      <c r="E47" s="30">
        <f t="shared" si="1"/>
        <v>1881.8999999999999</v>
      </c>
      <c r="F47" s="30">
        <f t="shared" si="1"/>
        <v>2164.7999999999997</v>
      </c>
      <c r="G47" s="30">
        <f t="shared" si="1"/>
        <v>2647.5749999999998</v>
      </c>
      <c r="H47" s="30">
        <f t="shared" si="1"/>
        <v>3500.3749999999995</v>
      </c>
      <c r="I47" s="16"/>
    </row>
    <row r="48" spans="1:9" ht="15.75" customHeight="1" x14ac:dyDescent="0.25">
      <c r="A48" s="32">
        <v>28</v>
      </c>
      <c r="B48" s="32">
        <f t="shared" si="0"/>
        <v>1050</v>
      </c>
      <c r="C48" s="30">
        <f t="shared" si="1"/>
        <v>1302.7749999999999</v>
      </c>
      <c r="D48" s="30">
        <f t="shared" si="1"/>
        <v>1756.85</v>
      </c>
      <c r="E48" s="30">
        <f t="shared" si="1"/>
        <v>1951.6</v>
      </c>
      <c r="F48" s="30">
        <f t="shared" si="1"/>
        <v>2244.75</v>
      </c>
      <c r="G48" s="30">
        <f t="shared" si="1"/>
        <v>2744.95</v>
      </c>
      <c r="H48" s="30">
        <f t="shared" si="1"/>
        <v>3629.5249999999996</v>
      </c>
      <c r="I48" s="16"/>
    </row>
    <row r="49" spans="1:9" ht="15.75" customHeight="1" x14ac:dyDescent="0.25">
      <c r="A49" s="32">
        <v>29</v>
      </c>
      <c r="B49" s="32">
        <f t="shared" si="0"/>
        <v>1087.5</v>
      </c>
      <c r="C49" s="30">
        <f t="shared" si="1"/>
        <v>1348.8999999999999</v>
      </c>
      <c r="D49" s="30">
        <f t="shared" si="1"/>
        <v>1820.3999999999999</v>
      </c>
      <c r="E49" s="30">
        <f t="shared" si="1"/>
        <v>2021.2999999999997</v>
      </c>
      <c r="F49" s="30">
        <f t="shared" si="1"/>
        <v>2324.6999999999998</v>
      </c>
      <c r="G49" s="30">
        <f t="shared" si="1"/>
        <v>2843.35</v>
      </c>
      <c r="H49" s="30">
        <f t="shared" si="1"/>
        <v>3759.7</v>
      </c>
      <c r="I49" s="16"/>
    </row>
    <row r="50" spans="1:9" ht="15.75" customHeight="1" x14ac:dyDescent="0.25">
      <c r="A50" s="32">
        <v>30</v>
      </c>
      <c r="B50" s="32">
        <f t="shared" si="0"/>
        <v>1125</v>
      </c>
      <c r="C50" s="30">
        <f t="shared" si="1"/>
        <v>1396.05</v>
      </c>
      <c r="D50" s="30">
        <f t="shared" si="1"/>
        <v>1882.9249999999997</v>
      </c>
      <c r="E50" s="30">
        <f t="shared" si="1"/>
        <v>2091</v>
      </c>
      <c r="F50" s="30">
        <f t="shared" si="1"/>
        <v>2404.6499999999996</v>
      </c>
      <c r="G50" s="30">
        <f t="shared" si="1"/>
        <v>2940.7249999999999</v>
      </c>
      <c r="H50" s="30">
        <f t="shared" si="1"/>
        <v>3888.8499999999995</v>
      </c>
      <c r="I50" s="16"/>
    </row>
    <row r="51" spans="1:9" ht="15.75" customHeight="1" x14ac:dyDescent="0.25">
      <c r="A51" s="32">
        <v>31</v>
      </c>
      <c r="B51" s="32">
        <f t="shared" si="0"/>
        <v>1162.5</v>
      </c>
      <c r="C51" s="30">
        <f t="shared" si="1"/>
        <v>1442.175</v>
      </c>
      <c r="D51" s="30">
        <f t="shared" si="1"/>
        <v>1945.4499999999998</v>
      </c>
      <c r="E51" s="30">
        <f t="shared" si="1"/>
        <v>2160.6999999999998</v>
      </c>
      <c r="F51" s="30">
        <f t="shared" si="1"/>
        <v>2484.6</v>
      </c>
      <c r="G51" s="30">
        <f t="shared" si="1"/>
        <v>3039.1249999999995</v>
      </c>
      <c r="H51" s="30">
        <f t="shared" si="1"/>
        <v>4019.0249999999996</v>
      </c>
      <c r="I51" s="16"/>
    </row>
    <row r="52" spans="1:9" ht="15.75" customHeight="1" x14ac:dyDescent="0.25">
      <c r="A52" s="32">
        <v>32</v>
      </c>
      <c r="B52" s="32">
        <f t="shared" si="0"/>
        <v>1200</v>
      </c>
      <c r="C52" s="30">
        <f t="shared" si="1"/>
        <v>1488.3</v>
      </c>
      <c r="D52" s="30">
        <f t="shared" si="1"/>
        <v>2007.9749999999999</v>
      </c>
      <c r="E52" s="30">
        <f t="shared" si="1"/>
        <v>2230.3999999999996</v>
      </c>
      <c r="F52" s="30">
        <f t="shared" si="1"/>
        <v>2565.5749999999998</v>
      </c>
      <c r="G52" s="30">
        <f t="shared" si="1"/>
        <v>3137.5249999999996</v>
      </c>
      <c r="H52" s="30">
        <f t="shared" si="1"/>
        <v>4148.1749999999993</v>
      </c>
      <c r="I52" s="16"/>
    </row>
    <row r="53" spans="1:9" ht="15.75" customHeight="1" x14ac:dyDescent="0.25">
      <c r="A53" s="32">
        <v>33</v>
      </c>
      <c r="B53" s="32">
        <f t="shared" ref="B53:B84" si="2">SUM(A53*37.5)</f>
        <v>1237.5</v>
      </c>
      <c r="C53" s="30">
        <f t="shared" ref="C53:H95" si="3">ROUND((50/49.8*($D$7*(C$20/1000)^$D$8*$G$3^($D$9+$D$10*C$20/1000)*EXP(-$D$11*($B53*1.2)/C$20)))*($B53*1.2)/1000,0)*1.025</f>
        <v>1535.4499999999998</v>
      </c>
      <c r="D53" s="30">
        <f t="shared" si="3"/>
        <v>2071.5249999999996</v>
      </c>
      <c r="E53" s="30">
        <f t="shared" si="3"/>
        <v>2300.1</v>
      </c>
      <c r="F53" s="30">
        <f t="shared" si="3"/>
        <v>2645.5249999999996</v>
      </c>
      <c r="G53" s="30">
        <f t="shared" si="3"/>
        <v>3234.8999999999996</v>
      </c>
      <c r="H53" s="30">
        <f t="shared" si="3"/>
        <v>4278.3499999999995</v>
      </c>
      <c r="I53" s="16"/>
    </row>
    <row r="54" spans="1:9" ht="15.75" customHeight="1" x14ac:dyDescent="0.25">
      <c r="A54" s="32">
        <v>34</v>
      </c>
      <c r="B54" s="32">
        <f t="shared" si="2"/>
        <v>1275</v>
      </c>
      <c r="C54" s="30">
        <f t="shared" si="3"/>
        <v>1581.5749999999998</v>
      </c>
      <c r="D54" s="30">
        <f t="shared" si="3"/>
        <v>2134.0499999999997</v>
      </c>
      <c r="E54" s="30">
        <f t="shared" si="3"/>
        <v>2369.7999999999997</v>
      </c>
      <c r="F54" s="30">
        <f t="shared" si="3"/>
        <v>2725.4749999999999</v>
      </c>
      <c r="G54" s="30">
        <f t="shared" si="3"/>
        <v>3333.2999999999997</v>
      </c>
      <c r="H54" s="30">
        <f t="shared" si="3"/>
        <v>4407.5</v>
      </c>
      <c r="I54" s="16"/>
    </row>
    <row r="55" spans="1:9" ht="15.75" customHeight="1" x14ac:dyDescent="0.25">
      <c r="A55" s="32">
        <v>35</v>
      </c>
      <c r="B55" s="32">
        <f t="shared" si="2"/>
        <v>1312.5</v>
      </c>
      <c r="C55" s="30">
        <f t="shared" si="3"/>
        <v>1628.7249999999999</v>
      </c>
      <c r="D55" s="30">
        <f t="shared" si="3"/>
        <v>2196.5749999999998</v>
      </c>
      <c r="E55" s="30">
        <f t="shared" si="3"/>
        <v>2439.5</v>
      </c>
      <c r="F55" s="30">
        <f t="shared" si="3"/>
        <v>2805.4249999999997</v>
      </c>
      <c r="G55" s="30">
        <f t="shared" si="3"/>
        <v>3431.7</v>
      </c>
      <c r="H55" s="30">
        <f t="shared" si="3"/>
        <v>4537.6749999999993</v>
      </c>
      <c r="I55" s="16"/>
    </row>
    <row r="56" spans="1:9" ht="15.75" customHeight="1" x14ac:dyDescent="0.25">
      <c r="A56" s="32">
        <v>36</v>
      </c>
      <c r="B56" s="32">
        <f t="shared" si="2"/>
        <v>1350</v>
      </c>
      <c r="C56" s="30">
        <f t="shared" si="3"/>
        <v>1674.85</v>
      </c>
      <c r="D56" s="30">
        <f t="shared" si="3"/>
        <v>2259.1</v>
      </c>
      <c r="E56" s="30">
        <f t="shared" si="3"/>
        <v>2509.1999999999998</v>
      </c>
      <c r="F56" s="30">
        <f t="shared" si="3"/>
        <v>2885.3749999999995</v>
      </c>
      <c r="G56" s="30">
        <f t="shared" si="3"/>
        <v>3529.0749999999998</v>
      </c>
      <c r="H56" s="30">
        <f t="shared" si="3"/>
        <v>4666.8249999999998</v>
      </c>
      <c r="I56" s="16"/>
    </row>
    <row r="57" spans="1:9" ht="15.75" customHeight="1" x14ac:dyDescent="0.25">
      <c r="A57" s="32">
        <v>37</v>
      </c>
      <c r="B57" s="32">
        <f t="shared" si="2"/>
        <v>1387.5</v>
      </c>
      <c r="C57" s="30">
        <f t="shared" si="3"/>
        <v>1720.9749999999999</v>
      </c>
      <c r="D57" s="30">
        <f t="shared" si="3"/>
        <v>2322.6499999999996</v>
      </c>
      <c r="E57" s="30">
        <f t="shared" si="3"/>
        <v>2578.8999999999996</v>
      </c>
      <c r="F57" s="30">
        <f t="shared" si="3"/>
        <v>2966.35</v>
      </c>
      <c r="G57" s="30">
        <f t="shared" si="3"/>
        <v>3627.4749999999999</v>
      </c>
      <c r="H57" s="30">
        <f t="shared" si="3"/>
        <v>4797</v>
      </c>
      <c r="I57" s="16"/>
    </row>
    <row r="58" spans="1:9" ht="15.75" customHeight="1" x14ac:dyDescent="0.25">
      <c r="A58" s="32">
        <v>38</v>
      </c>
      <c r="B58" s="32">
        <f t="shared" si="2"/>
        <v>1425</v>
      </c>
      <c r="C58" s="30">
        <f t="shared" si="3"/>
        <v>1768.1249999999998</v>
      </c>
      <c r="D58" s="30">
        <f t="shared" si="3"/>
        <v>2385.1749999999997</v>
      </c>
      <c r="E58" s="30">
        <f t="shared" si="3"/>
        <v>2648.6</v>
      </c>
      <c r="F58" s="30">
        <f t="shared" si="3"/>
        <v>3046.2999999999997</v>
      </c>
      <c r="G58" s="30">
        <f t="shared" si="3"/>
        <v>3725.8749999999995</v>
      </c>
      <c r="H58" s="30">
        <f t="shared" si="3"/>
        <v>4926.1499999999996</v>
      </c>
      <c r="I58" s="16"/>
    </row>
    <row r="59" spans="1:9" ht="15.75" customHeight="1" x14ac:dyDescent="0.25">
      <c r="A59" s="32">
        <v>39</v>
      </c>
      <c r="B59" s="32">
        <f t="shared" si="2"/>
        <v>1462.5</v>
      </c>
      <c r="C59" s="30">
        <f t="shared" si="3"/>
        <v>1814.2499999999998</v>
      </c>
      <c r="D59" s="30">
        <f t="shared" si="3"/>
        <v>2447.6999999999998</v>
      </c>
      <c r="E59" s="30">
        <f t="shared" si="3"/>
        <v>2718.2999999999997</v>
      </c>
      <c r="F59" s="30">
        <f t="shared" si="3"/>
        <v>3126.2499999999995</v>
      </c>
      <c r="G59" s="30">
        <f t="shared" si="3"/>
        <v>3823.2499999999995</v>
      </c>
      <c r="H59" s="30">
        <f t="shared" si="3"/>
        <v>5056.3249999999998</v>
      </c>
      <c r="I59" s="16"/>
    </row>
    <row r="60" spans="1:9" ht="15.75" customHeight="1" x14ac:dyDescent="0.25">
      <c r="A60" s="32">
        <v>40</v>
      </c>
      <c r="B60" s="32">
        <f t="shared" si="2"/>
        <v>1500</v>
      </c>
      <c r="C60" s="30">
        <f t="shared" si="3"/>
        <v>1861.3999999999999</v>
      </c>
      <c r="D60" s="30">
        <f t="shared" si="3"/>
        <v>2510.2249999999999</v>
      </c>
      <c r="E60" s="30">
        <f t="shared" si="3"/>
        <v>2787.9999999999995</v>
      </c>
      <c r="F60" s="30">
        <f t="shared" si="3"/>
        <v>3206.2</v>
      </c>
      <c r="G60" s="30">
        <f t="shared" si="3"/>
        <v>3921.6499999999996</v>
      </c>
      <c r="H60" s="30">
        <f t="shared" si="3"/>
        <v>5185.4749999999995</v>
      </c>
      <c r="I60" s="16"/>
    </row>
    <row r="61" spans="1:9" ht="15.75" customHeight="1" x14ac:dyDescent="0.25">
      <c r="A61" s="32">
        <v>41</v>
      </c>
      <c r="B61" s="32">
        <f t="shared" si="2"/>
        <v>1537.5</v>
      </c>
      <c r="C61" s="30">
        <f t="shared" si="3"/>
        <v>1907.5249999999999</v>
      </c>
      <c r="D61" s="30">
        <f t="shared" si="3"/>
        <v>2572.75</v>
      </c>
      <c r="E61" s="30">
        <f t="shared" si="3"/>
        <v>2857.7</v>
      </c>
      <c r="F61" s="30">
        <f t="shared" si="3"/>
        <v>3287.1749999999997</v>
      </c>
      <c r="G61" s="30">
        <f t="shared" si="3"/>
        <v>4020.0499999999997</v>
      </c>
      <c r="H61" s="30">
        <f t="shared" si="3"/>
        <v>5315.65</v>
      </c>
      <c r="I61" s="16"/>
    </row>
    <row r="62" spans="1:9" ht="15.75" customHeight="1" x14ac:dyDescent="0.25">
      <c r="A62" s="32">
        <v>42</v>
      </c>
      <c r="B62" s="32">
        <f t="shared" si="2"/>
        <v>1575</v>
      </c>
      <c r="C62" s="30">
        <f t="shared" si="3"/>
        <v>1953.6499999999999</v>
      </c>
      <c r="D62" s="30">
        <f t="shared" si="3"/>
        <v>2636.2999999999997</v>
      </c>
      <c r="E62" s="30">
        <f t="shared" si="3"/>
        <v>2927.3999999999996</v>
      </c>
      <c r="F62" s="30">
        <f t="shared" si="3"/>
        <v>3367.1249999999995</v>
      </c>
      <c r="G62" s="30">
        <f t="shared" si="3"/>
        <v>4117.4249999999993</v>
      </c>
      <c r="H62" s="30">
        <f t="shared" si="3"/>
        <v>5444.7999999999993</v>
      </c>
      <c r="I62" s="16"/>
    </row>
    <row r="63" spans="1:9" ht="15.75" customHeight="1" x14ac:dyDescent="0.25">
      <c r="A63" s="32">
        <v>43</v>
      </c>
      <c r="B63" s="32">
        <f t="shared" si="2"/>
        <v>1612.5</v>
      </c>
      <c r="C63" s="30">
        <f t="shared" si="3"/>
        <v>2000.7999999999997</v>
      </c>
      <c r="D63" s="30">
        <f t="shared" si="3"/>
        <v>2698.8249999999998</v>
      </c>
      <c r="E63" s="30">
        <f t="shared" si="3"/>
        <v>2997.1</v>
      </c>
      <c r="F63" s="30">
        <f t="shared" si="3"/>
        <v>3447.0749999999998</v>
      </c>
      <c r="G63" s="30">
        <f t="shared" si="3"/>
        <v>4215.8249999999998</v>
      </c>
      <c r="H63" s="30">
        <f t="shared" si="3"/>
        <v>5574.9749999999995</v>
      </c>
      <c r="I63" s="16"/>
    </row>
    <row r="64" spans="1:9" ht="15.75" customHeight="1" x14ac:dyDescent="0.25">
      <c r="A64" s="32">
        <v>44</v>
      </c>
      <c r="B64" s="32">
        <f t="shared" si="2"/>
        <v>1650</v>
      </c>
      <c r="C64" s="30">
        <f t="shared" si="3"/>
        <v>2046.9249999999997</v>
      </c>
      <c r="D64" s="30">
        <f t="shared" si="3"/>
        <v>2761.35</v>
      </c>
      <c r="E64" s="30">
        <f t="shared" si="3"/>
        <v>3066.7999999999997</v>
      </c>
      <c r="F64" s="30">
        <f t="shared" si="3"/>
        <v>3527.0249999999996</v>
      </c>
      <c r="G64" s="30">
        <f t="shared" si="3"/>
        <v>4314.2249999999995</v>
      </c>
      <c r="H64" s="30">
        <f t="shared" si="3"/>
        <v>5704.1249999999991</v>
      </c>
      <c r="I64" s="16"/>
    </row>
    <row r="65" spans="1:9" ht="15.75" customHeight="1" x14ac:dyDescent="0.25">
      <c r="A65" s="32">
        <v>45</v>
      </c>
      <c r="B65" s="32">
        <f t="shared" si="2"/>
        <v>1687.5</v>
      </c>
      <c r="C65" s="30">
        <f t="shared" si="3"/>
        <v>2094.0749999999998</v>
      </c>
      <c r="D65" s="30">
        <f t="shared" si="3"/>
        <v>2823.8749999999995</v>
      </c>
      <c r="E65" s="30">
        <f t="shared" si="3"/>
        <v>3136.4999999999995</v>
      </c>
      <c r="F65" s="30">
        <f t="shared" si="3"/>
        <v>3606.9749999999999</v>
      </c>
      <c r="G65" s="30">
        <f t="shared" si="3"/>
        <v>4411.5999999999995</v>
      </c>
      <c r="H65" s="30">
        <f t="shared" si="3"/>
        <v>5834.2999999999993</v>
      </c>
      <c r="I65" s="16"/>
    </row>
    <row r="66" spans="1:9" ht="15.75" customHeight="1" x14ac:dyDescent="0.25">
      <c r="A66" s="32">
        <v>46</v>
      </c>
      <c r="B66" s="32">
        <f t="shared" si="2"/>
        <v>1725</v>
      </c>
      <c r="C66" s="30">
        <f t="shared" si="3"/>
        <v>2140.1999999999998</v>
      </c>
      <c r="D66" s="30">
        <f t="shared" si="3"/>
        <v>2887.4249999999997</v>
      </c>
      <c r="E66" s="30">
        <f t="shared" si="3"/>
        <v>3205.1749999999997</v>
      </c>
      <c r="F66" s="30">
        <f t="shared" si="3"/>
        <v>3687.95</v>
      </c>
      <c r="G66" s="30">
        <f t="shared" si="3"/>
        <v>4510</v>
      </c>
      <c r="H66" s="30">
        <f t="shared" si="3"/>
        <v>5963.45</v>
      </c>
      <c r="I66" s="16"/>
    </row>
    <row r="67" spans="1:9" ht="15.75" customHeight="1" x14ac:dyDescent="0.25">
      <c r="A67" s="32">
        <v>47</v>
      </c>
      <c r="B67" s="32">
        <f t="shared" si="2"/>
        <v>1762.5</v>
      </c>
      <c r="C67" s="30">
        <f t="shared" si="3"/>
        <v>2186.3249999999998</v>
      </c>
      <c r="D67" s="30">
        <f t="shared" si="3"/>
        <v>2949.95</v>
      </c>
      <c r="E67" s="30">
        <f t="shared" si="3"/>
        <v>3274.8749999999995</v>
      </c>
      <c r="F67" s="30">
        <f t="shared" si="3"/>
        <v>3767.8999999999996</v>
      </c>
      <c r="G67" s="30">
        <f t="shared" si="3"/>
        <v>4608.3999999999996</v>
      </c>
      <c r="H67" s="30">
        <f t="shared" si="3"/>
        <v>6092.5999999999995</v>
      </c>
      <c r="I67" s="16"/>
    </row>
    <row r="68" spans="1:9" ht="15.75" customHeight="1" x14ac:dyDescent="0.25">
      <c r="A68" s="32">
        <v>48</v>
      </c>
      <c r="B68" s="32">
        <f t="shared" si="2"/>
        <v>1800</v>
      </c>
      <c r="C68" s="30">
        <f t="shared" si="3"/>
        <v>2233.4749999999999</v>
      </c>
      <c r="D68" s="30">
        <f t="shared" si="3"/>
        <v>3012.4749999999999</v>
      </c>
      <c r="E68" s="30">
        <f t="shared" si="3"/>
        <v>3344.5749999999998</v>
      </c>
      <c r="F68" s="30">
        <f t="shared" si="3"/>
        <v>3847.8499999999995</v>
      </c>
      <c r="G68" s="30">
        <f t="shared" si="3"/>
        <v>4705.7749999999996</v>
      </c>
      <c r="H68" s="30">
        <f t="shared" si="3"/>
        <v>6222.7749999999996</v>
      </c>
      <c r="I68" s="16"/>
    </row>
    <row r="69" spans="1:9" ht="15.75" customHeight="1" x14ac:dyDescent="0.25">
      <c r="A69" s="32">
        <v>49</v>
      </c>
      <c r="B69" s="32">
        <f t="shared" si="2"/>
        <v>1837.5</v>
      </c>
      <c r="C69" s="30">
        <f t="shared" si="3"/>
        <v>2279.6</v>
      </c>
      <c r="D69" s="30">
        <f t="shared" si="3"/>
        <v>3074.9999999999995</v>
      </c>
      <c r="E69" s="30">
        <f t="shared" si="3"/>
        <v>3414.2749999999996</v>
      </c>
      <c r="F69" s="30">
        <f t="shared" si="3"/>
        <v>3927.7999999999997</v>
      </c>
      <c r="G69" s="30">
        <f t="shared" si="3"/>
        <v>4804.1749999999993</v>
      </c>
      <c r="H69" s="30">
        <f t="shared" si="3"/>
        <v>6351.9249999999993</v>
      </c>
      <c r="I69" s="16"/>
    </row>
    <row r="70" spans="1:9" ht="15.75" customHeight="1" x14ac:dyDescent="0.25">
      <c r="A70" s="32">
        <v>50</v>
      </c>
      <c r="B70" s="32">
        <f t="shared" si="2"/>
        <v>1875</v>
      </c>
      <c r="C70" s="30">
        <f t="shared" si="3"/>
        <v>2326.75</v>
      </c>
      <c r="D70" s="30">
        <f t="shared" si="3"/>
        <v>3138.5499999999997</v>
      </c>
      <c r="E70" s="30">
        <f t="shared" si="3"/>
        <v>3483.9749999999999</v>
      </c>
      <c r="F70" s="30">
        <f t="shared" si="3"/>
        <v>4007.7499999999995</v>
      </c>
      <c r="G70" s="30">
        <f t="shared" si="3"/>
        <v>4901.5499999999993</v>
      </c>
      <c r="H70" s="30">
        <f t="shared" si="3"/>
        <v>6482.0999999999995</v>
      </c>
      <c r="I70" s="16"/>
    </row>
    <row r="71" spans="1:9" ht="15.75" customHeight="1" x14ac:dyDescent="0.25">
      <c r="A71" s="32">
        <v>51</v>
      </c>
      <c r="B71" s="32">
        <f t="shared" si="2"/>
        <v>1912.5</v>
      </c>
      <c r="C71" s="30">
        <f t="shared" si="3"/>
        <v>2372.875</v>
      </c>
      <c r="D71" s="30">
        <f t="shared" si="3"/>
        <v>3201.0749999999998</v>
      </c>
      <c r="E71" s="30">
        <f t="shared" si="3"/>
        <v>3553.6749999999997</v>
      </c>
      <c r="F71" s="30">
        <f t="shared" si="3"/>
        <v>4088.7249999999995</v>
      </c>
      <c r="G71" s="30">
        <f t="shared" si="3"/>
        <v>4999.95</v>
      </c>
      <c r="H71" s="30">
        <f t="shared" si="3"/>
        <v>6611.2499999999991</v>
      </c>
      <c r="I71" s="16"/>
    </row>
    <row r="72" spans="1:9" ht="15.75" customHeight="1" x14ac:dyDescent="0.25">
      <c r="A72" s="32">
        <v>52</v>
      </c>
      <c r="B72" s="32">
        <f t="shared" si="2"/>
        <v>1950</v>
      </c>
      <c r="C72" s="30">
        <f t="shared" si="3"/>
        <v>2419</v>
      </c>
      <c r="D72" s="30">
        <f t="shared" si="3"/>
        <v>3263.6</v>
      </c>
      <c r="E72" s="30">
        <f t="shared" si="3"/>
        <v>3623.3749999999995</v>
      </c>
      <c r="F72" s="30">
        <f t="shared" si="3"/>
        <v>4168.6749999999993</v>
      </c>
      <c r="G72" s="30">
        <f t="shared" si="3"/>
        <v>5098.3499999999995</v>
      </c>
      <c r="H72" s="30">
        <f t="shared" si="3"/>
        <v>6741.4249999999993</v>
      </c>
      <c r="I72" s="16"/>
    </row>
    <row r="73" spans="1:9" ht="15.75" customHeight="1" x14ac:dyDescent="0.25">
      <c r="A73" s="32">
        <v>53</v>
      </c>
      <c r="B73" s="32">
        <f t="shared" si="2"/>
        <v>1987.5</v>
      </c>
      <c r="C73" s="30">
        <f t="shared" si="3"/>
        <v>2466.1499999999996</v>
      </c>
      <c r="D73" s="30">
        <f t="shared" si="3"/>
        <v>3326.1249999999995</v>
      </c>
      <c r="E73" s="30">
        <f t="shared" si="3"/>
        <v>3693.0749999999998</v>
      </c>
      <c r="F73" s="30">
        <f t="shared" si="3"/>
        <v>4248.625</v>
      </c>
      <c r="G73" s="30">
        <f t="shared" si="3"/>
        <v>5195.7249999999995</v>
      </c>
      <c r="H73" s="30">
        <f t="shared" si="3"/>
        <v>6870.5749999999998</v>
      </c>
      <c r="I73" s="16"/>
    </row>
    <row r="74" spans="1:9" ht="15.75" customHeight="1" x14ac:dyDescent="0.25">
      <c r="A74" s="32">
        <v>54</v>
      </c>
      <c r="B74" s="32">
        <f t="shared" si="2"/>
        <v>2025</v>
      </c>
      <c r="C74" s="30">
        <f t="shared" si="3"/>
        <v>2512.2749999999996</v>
      </c>
      <c r="D74" s="30">
        <f t="shared" si="3"/>
        <v>3388.6499999999996</v>
      </c>
      <c r="E74" s="30">
        <f t="shared" si="3"/>
        <v>3762.7749999999996</v>
      </c>
      <c r="F74" s="30">
        <f t="shared" si="3"/>
        <v>4328.5749999999998</v>
      </c>
      <c r="G74" s="30">
        <f t="shared" si="3"/>
        <v>5294.1249999999991</v>
      </c>
      <c r="H74" s="30">
        <f t="shared" si="3"/>
        <v>7000.7499999999991</v>
      </c>
      <c r="I74" s="16"/>
    </row>
    <row r="75" spans="1:9" ht="15.75" customHeight="1" x14ac:dyDescent="0.25">
      <c r="A75" s="32">
        <v>55</v>
      </c>
      <c r="B75" s="32">
        <f t="shared" si="2"/>
        <v>2062.5</v>
      </c>
      <c r="C75" s="30">
        <f t="shared" si="3"/>
        <v>2558.3999999999996</v>
      </c>
      <c r="D75" s="30">
        <f t="shared" si="3"/>
        <v>3452.2</v>
      </c>
      <c r="E75" s="30">
        <f t="shared" si="3"/>
        <v>3832.4749999999995</v>
      </c>
      <c r="F75" s="30">
        <f t="shared" si="3"/>
        <v>4408.5249999999996</v>
      </c>
      <c r="G75" s="30">
        <f t="shared" si="3"/>
        <v>5392.5249999999996</v>
      </c>
      <c r="H75" s="30">
        <f t="shared" si="3"/>
        <v>7129.9</v>
      </c>
      <c r="I75" s="16"/>
    </row>
    <row r="76" spans="1:9" ht="15.75" customHeight="1" x14ac:dyDescent="0.25">
      <c r="A76" s="32">
        <v>56</v>
      </c>
      <c r="B76" s="32">
        <f t="shared" si="2"/>
        <v>2100</v>
      </c>
      <c r="C76" s="30">
        <f t="shared" si="3"/>
        <v>2605.5499999999997</v>
      </c>
      <c r="D76" s="30">
        <f t="shared" si="3"/>
        <v>3514.7249999999999</v>
      </c>
      <c r="E76" s="30">
        <f t="shared" si="3"/>
        <v>3902.1749999999997</v>
      </c>
      <c r="F76" s="30">
        <f t="shared" si="3"/>
        <v>4489.5</v>
      </c>
      <c r="G76" s="30">
        <f t="shared" si="3"/>
        <v>5489.9</v>
      </c>
      <c r="H76" s="30">
        <f t="shared" si="3"/>
        <v>7260.0749999999998</v>
      </c>
      <c r="I76" s="16"/>
    </row>
    <row r="77" spans="1:9" ht="15.75" customHeight="1" x14ac:dyDescent="0.25">
      <c r="A77" s="32">
        <v>57</v>
      </c>
      <c r="B77" s="32">
        <f t="shared" si="2"/>
        <v>2137.5</v>
      </c>
      <c r="C77" s="30">
        <f t="shared" si="3"/>
        <v>2651.6749999999997</v>
      </c>
      <c r="D77" s="30">
        <f t="shared" si="3"/>
        <v>3577.2499999999995</v>
      </c>
      <c r="E77" s="30">
        <f t="shared" si="3"/>
        <v>3971.8749999999995</v>
      </c>
      <c r="F77" s="30">
        <f t="shared" si="3"/>
        <v>4569.45</v>
      </c>
      <c r="G77" s="30">
        <f t="shared" si="3"/>
        <v>5588.2999999999993</v>
      </c>
      <c r="H77" s="30">
        <f t="shared" si="3"/>
        <v>7389.2249999999995</v>
      </c>
      <c r="I77" s="16"/>
    </row>
    <row r="78" spans="1:9" ht="15.75" customHeight="1" x14ac:dyDescent="0.25">
      <c r="A78" s="32">
        <v>58</v>
      </c>
      <c r="B78" s="32">
        <f t="shared" si="2"/>
        <v>2175</v>
      </c>
      <c r="C78" s="30">
        <f t="shared" si="3"/>
        <v>2698.8249999999998</v>
      </c>
      <c r="D78" s="30">
        <f t="shared" si="3"/>
        <v>3639.7749999999996</v>
      </c>
      <c r="E78" s="30">
        <f t="shared" si="3"/>
        <v>4041.5749999999998</v>
      </c>
      <c r="F78" s="30">
        <f t="shared" si="3"/>
        <v>4649.3999999999996</v>
      </c>
      <c r="G78" s="30">
        <f t="shared" si="3"/>
        <v>5686.7</v>
      </c>
      <c r="H78" s="30">
        <f t="shared" si="3"/>
        <v>7519.4</v>
      </c>
      <c r="I78" s="16"/>
    </row>
    <row r="79" spans="1:9" ht="15.75" customHeight="1" x14ac:dyDescent="0.25">
      <c r="A79" s="32">
        <v>59</v>
      </c>
      <c r="B79" s="32">
        <f t="shared" si="2"/>
        <v>2212.5</v>
      </c>
      <c r="C79" s="30">
        <f t="shared" si="3"/>
        <v>2744.95</v>
      </c>
      <c r="D79" s="30">
        <f t="shared" si="3"/>
        <v>3703.3249999999998</v>
      </c>
      <c r="E79" s="30">
        <f t="shared" si="3"/>
        <v>4111.2749999999996</v>
      </c>
      <c r="F79" s="30">
        <f t="shared" si="3"/>
        <v>4729.3499999999995</v>
      </c>
      <c r="G79" s="30">
        <f t="shared" si="3"/>
        <v>5784.0749999999998</v>
      </c>
      <c r="H79" s="30">
        <f t="shared" si="3"/>
        <v>7648.5499999999993</v>
      </c>
      <c r="I79" s="16"/>
    </row>
    <row r="80" spans="1:9" ht="15.75" customHeight="1" x14ac:dyDescent="0.25">
      <c r="A80" s="32">
        <v>60</v>
      </c>
      <c r="B80" s="32">
        <f t="shared" si="2"/>
        <v>2250</v>
      </c>
      <c r="C80" s="30">
        <f t="shared" si="3"/>
        <v>2791.0749999999998</v>
      </c>
      <c r="D80" s="30">
        <f t="shared" si="3"/>
        <v>3765.8499999999995</v>
      </c>
      <c r="E80" s="30">
        <f t="shared" si="3"/>
        <v>4180.9749999999995</v>
      </c>
      <c r="F80" s="30">
        <f t="shared" si="3"/>
        <v>4809.2999999999993</v>
      </c>
      <c r="G80" s="30">
        <f t="shared" si="3"/>
        <v>5882.4749999999995</v>
      </c>
      <c r="H80" s="30">
        <f t="shared" si="3"/>
        <v>7778.7249999999995</v>
      </c>
      <c r="I80" s="16"/>
    </row>
    <row r="81" spans="1:18" ht="15.75" customHeight="1" x14ac:dyDescent="0.25">
      <c r="A81" s="32">
        <v>61</v>
      </c>
      <c r="B81" s="32">
        <f t="shared" si="2"/>
        <v>2287.5</v>
      </c>
      <c r="C81" s="30">
        <f t="shared" si="3"/>
        <v>2838.2249999999999</v>
      </c>
      <c r="D81" s="30">
        <f t="shared" si="3"/>
        <v>3828.3749999999995</v>
      </c>
      <c r="E81" s="30">
        <f t="shared" si="3"/>
        <v>4250.6749999999993</v>
      </c>
      <c r="F81" s="30">
        <f t="shared" si="3"/>
        <v>4890.2749999999996</v>
      </c>
      <c r="G81" s="30">
        <f t="shared" si="3"/>
        <v>5980.8749999999991</v>
      </c>
      <c r="H81" s="30">
        <f t="shared" si="3"/>
        <v>7907.8749999999991</v>
      </c>
      <c r="I81" s="16"/>
    </row>
    <row r="82" spans="1:18" ht="15.75" customHeight="1" x14ac:dyDescent="0.25">
      <c r="A82" s="32">
        <v>62</v>
      </c>
      <c r="B82" s="32">
        <f t="shared" si="2"/>
        <v>2325</v>
      </c>
      <c r="C82" s="30">
        <f t="shared" si="3"/>
        <v>2884.35</v>
      </c>
      <c r="D82" s="30">
        <f t="shared" si="3"/>
        <v>3890.8999999999996</v>
      </c>
      <c r="E82" s="30">
        <f t="shared" si="3"/>
        <v>4320.375</v>
      </c>
      <c r="F82" s="30">
        <f t="shared" si="3"/>
        <v>4970.2249999999995</v>
      </c>
      <c r="G82" s="30">
        <f t="shared" si="3"/>
        <v>6078.2499999999991</v>
      </c>
      <c r="H82" s="30">
        <f t="shared" si="3"/>
        <v>8038.0499999999993</v>
      </c>
      <c r="I82" s="16"/>
    </row>
    <row r="83" spans="1:18" ht="15.75" customHeight="1" x14ac:dyDescent="0.25">
      <c r="A83" s="32">
        <v>63</v>
      </c>
      <c r="B83" s="32">
        <f t="shared" si="2"/>
        <v>2362.5</v>
      </c>
      <c r="C83" s="30">
        <f t="shared" si="3"/>
        <v>2931.4999999999995</v>
      </c>
      <c r="D83" s="30">
        <f t="shared" si="3"/>
        <v>3953.4249999999997</v>
      </c>
      <c r="E83" s="30">
        <f t="shared" si="3"/>
        <v>4390.0749999999998</v>
      </c>
      <c r="F83" s="30">
        <f t="shared" si="3"/>
        <v>5050.1749999999993</v>
      </c>
      <c r="G83" s="30">
        <f t="shared" si="3"/>
        <v>6176.65</v>
      </c>
      <c r="H83" s="30">
        <f t="shared" si="3"/>
        <v>8167.1999999999989</v>
      </c>
      <c r="I83" s="16"/>
    </row>
    <row r="84" spans="1:18" ht="15.75" customHeight="1" x14ac:dyDescent="0.25">
      <c r="A84" s="32">
        <v>64</v>
      </c>
      <c r="B84" s="32">
        <f t="shared" si="2"/>
        <v>2400</v>
      </c>
      <c r="C84" s="30">
        <f t="shared" si="3"/>
        <v>2977.6249999999995</v>
      </c>
      <c r="D84" s="30">
        <f t="shared" si="3"/>
        <v>4016.9749999999995</v>
      </c>
      <c r="E84" s="30">
        <f t="shared" si="3"/>
        <v>4459.7749999999996</v>
      </c>
      <c r="F84" s="30">
        <f t="shared" si="3"/>
        <v>5130.125</v>
      </c>
      <c r="G84" s="30">
        <f t="shared" si="3"/>
        <v>6275.0499999999993</v>
      </c>
      <c r="H84" s="30">
        <f t="shared" si="3"/>
        <v>8297.375</v>
      </c>
      <c r="I84" s="16"/>
    </row>
    <row r="85" spans="1:18" ht="15.75" customHeight="1" x14ac:dyDescent="0.25">
      <c r="A85" s="32">
        <v>65</v>
      </c>
      <c r="B85" s="32">
        <f t="shared" ref="B85:B116" si="4">SUM(A85*37.5)</f>
        <v>2437.5</v>
      </c>
      <c r="C85" s="30">
        <f t="shared" si="3"/>
        <v>3023.7499999999995</v>
      </c>
      <c r="D85" s="30">
        <f t="shared" si="3"/>
        <v>4079.4999999999995</v>
      </c>
      <c r="E85" s="30">
        <f t="shared" si="3"/>
        <v>4529.4749999999995</v>
      </c>
      <c r="F85" s="30">
        <f t="shared" si="3"/>
        <v>5210.0749999999998</v>
      </c>
      <c r="G85" s="30">
        <f t="shared" si="3"/>
        <v>6372.4249999999993</v>
      </c>
      <c r="H85" s="30">
        <f t="shared" si="3"/>
        <v>8426.5249999999996</v>
      </c>
      <c r="I85" s="16"/>
    </row>
    <row r="86" spans="1:18" ht="15.75" customHeight="1" x14ac:dyDescent="0.25">
      <c r="A86" s="32">
        <v>66</v>
      </c>
      <c r="B86" s="32">
        <f t="shared" si="4"/>
        <v>2475</v>
      </c>
      <c r="C86" s="30">
        <f t="shared" si="3"/>
        <v>3070.8999999999996</v>
      </c>
      <c r="D86" s="30">
        <f t="shared" si="3"/>
        <v>4142.0249999999996</v>
      </c>
      <c r="E86" s="30">
        <f t="shared" si="3"/>
        <v>4599.1749999999993</v>
      </c>
      <c r="F86" s="30">
        <f t="shared" si="3"/>
        <v>5291.0499999999993</v>
      </c>
      <c r="G86" s="30">
        <f t="shared" si="3"/>
        <v>6470.8249999999998</v>
      </c>
      <c r="H86" s="30">
        <f t="shared" si="3"/>
        <v>8556.6999999999989</v>
      </c>
      <c r="I86" s="16"/>
    </row>
    <row r="87" spans="1:18" ht="15.75" customHeight="1" x14ac:dyDescent="0.25">
      <c r="A87" s="32">
        <v>67</v>
      </c>
      <c r="B87" s="32">
        <f t="shared" si="4"/>
        <v>2512.5</v>
      </c>
      <c r="C87" s="30">
        <f t="shared" si="3"/>
        <v>3117.0249999999996</v>
      </c>
      <c r="D87" s="30">
        <f t="shared" si="3"/>
        <v>4204.5499999999993</v>
      </c>
      <c r="E87" s="30">
        <f t="shared" si="3"/>
        <v>4668.875</v>
      </c>
      <c r="F87" s="30">
        <f t="shared" si="3"/>
        <v>5370.9999999999991</v>
      </c>
      <c r="G87" s="30">
        <f t="shared" si="3"/>
        <v>6569.2249999999995</v>
      </c>
      <c r="H87" s="30">
        <f t="shared" si="3"/>
        <v>8685.8499999999985</v>
      </c>
      <c r="I87" s="16"/>
    </row>
    <row r="88" spans="1:18" ht="15.75" customHeight="1" x14ac:dyDescent="0.25">
      <c r="A88" s="32">
        <v>68</v>
      </c>
      <c r="B88" s="32">
        <f t="shared" si="4"/>
        <v>2550</v>
      </c>
      <c r="C88" s="30">
        <f t="shared" si="3"/>
        <v>3164.1749999999997</v>
      </c>
      <c r="D88" s="30">
        <f t="shared" si="3"/>
        <v>4268.0999999999995</v>
      </c>
      <c r="E88" s="30">
        <f t="shared" si="3"/>
        <v>4738.5749999999998</v>
      </c>
      <c r="F88" s="30">
        <f t="shared" si="3"/>
        <v>5450.95</v>
      </c>
      <c r="G88" s="30">
        <f t="shared" si="3"/>
        <v>6666.5999999999995</v>
      </c>
      <c r="H88" s="30">
        <f t="shared" si="3"/>
        <v>8816.0249999999996</v>
      </c>
      <c r="I88" s="16"/>
    </row>
    <row r="89" spans="1:18" ht="15.75" customHeight="1" x14ac:dyDescent="0.25">
      <c r="A89" s="32">
        <v>69</v>
      </c>
      <c r="B89" s="32">
        <f t="shared" si="4"/>
        <v>2587.5</v>
      </c>
      <c r="C89" s="30">
        <f t="shared" si="3"/>
        <v>3210.2999999999997</v>
      </c>
      <c r="D89" s="30">
        <f t="shared" si="3"/>
        <v>4330.625</v>
      </c>
      <c r="E89" s="30">
        <f t="shared" si="3"/>
        <v>4808.2749999999996</v>
      </c>
      <c r="F89" s="30">
        <f t="shared" si="3"/>
        <v>5530.9</v>
      </c>
      <c r="G89" s="30">
        <f t="shared" si="3"/>
        <v>6764.9999999999991</v>
      </c>
      <c r="H89" s="30">
        <f t="shared" si="3"/>
        <v>8945.1749999999993</v>
      </c>
      <c r="I89" s="16"/>
    </row>
    <row r="90" spans="1:18" ht="15.75" customHeight="1" x14ac:dyDescent="0.25">
      <c r="A90" s="32">
        <v>70</v>
      </c>
      <c r="B90" s="32">
        <f t="shared" si="4"/>
        <v>2625</v>
      </c>
      <c r="C90" s="30">
        <f t="shared" si="3"/>
        <v>3256.4249999999997</v>
      </c>
      <c r="D90" s="30">
        <f t="shared" si="3"/>
        <v>4393.1499999999996</v>
      </c>
      <c r="E90" s="30">
        <f t="shared" si="3"/>
        <v>4877.9749999999995</v>
      </c>
      <c r="F90" s="30">
        <f t="shared" si="3"/>
        <v>5611.8749999999991</v>
      </c>
      <c r="G90" s="30">
        <f t="shared" si="3"/>
        <v>6862.3749999999991</v>
      </c>
      <c r="H90" s="30">
        <f t="shared" si="3"/>
        <v>9074.3249999999989</v>
      </c>
      <c r="I90" s="16"/>
    </row>
    <row r="91" spans="1:18" ht="15.75" customHeight="1" x14ac:dyDescent="0.25">
      <c r="A91" s="32">
        <v>71</v>
      </c>
      <c r="B91" s="32">
        <f t="shared" si="4"/>
        <v>2662.5</v>
      </c>
      <c r="C91" s="30">
        <f t="shared" si="3"/>
        <v>3303.5749999999998</v>
      </c>
      <c r="D91" s="30">
        <f t="shared" si="3"/>
        <v>4455.6749999999993</v>
      </c>
      <c r="E91" s="30">
        <f t="shared" si="3"/>
        <v>4947.6749999999993</v>
      </c>
      <c r="F91" s="30">
        <f t="shared" si="3"/>
        <v>5691.8249999999998</v>
      </c>
      <c r="G91" s="30">
        <f t="shared" si="3"/>
        <v>6960.7749999999996</v>
      </c>
      <c r="H91" s="30">
        <f t="shared" si="3"/>
        <v>9204.5</v>
      </c>
      <c r="I91" s="16"/>
    </row>
    <row r="92" spans="1:18" ht="15.75" customHeight="1" x14ac:dyDescent="0.25">
      <c r="A92" s="32">
        <v>72</v>
      </c>
      <c r="B92" s="32">
        <f t="shared" si="4"/>
        <v>2700</v>
      </c>
      <c r="C92" s="30">
        <f t="shared" si="3"/>
        <v>3349.7</v>
      </c>
      <c r="D92" s="30">
        <f t="shared" si="3"/>
        <v>4519.2249999999995</v>
      </c>
      <c r="E92" s="30">
        <f t="shared" si="3"/>
        <v>5017.375</v>
      </c>
      <c r="F92" s="30">
        <f t="shared" si="3"/>
        <v>5771.7749999999996</v>
      </c>
      <c r="G92" s="30">
        <f t="shared" si="3"/>
        <v>7059.1749999999993</v>
      </c>
      <c r="H92" s="30">
        <f t="shared" si="3"/>
        <v>9333.65</v>
      </c>
      <c r="I92" s="16"/>
    </row>
    <row r="93" spans="1:18" ht="15.75" customHeight="1" x14ac:dyDescent="0.25">
      <c r="A93" s="32">
        <v>73</v>
      </c>
      <c r="B93" s="32">
        <f t="shared" si="4"/>
        <v>2737.5</v>
      </c>
      <c r="C93" s="30">
        <f t="shared" si="3"/>
        <v>3396.85</v>
      </c>
      <c r="D93" s="30">
        <f t="shared" si="3"/>
        <v>4581.75</v>
      </c>
      <c r="E93" s="30">
        <f t="shared" si="3"/>
        <v>5087.0749999999998</v>
      </c>
      <c r="F93" s="30">
        <f t="shared" si="3"/>
        <v>5851.7249999999995</v>
      </c>
      <c r="G93" s="30">
        <f t="shared" si="3"/>
        <v>7156.5499999999993</v>
      </c>
      <c r="H93" s="30">
        <f t="shared" si="3"/>
        <v>9463.8249999999989</v>
      </c>
      <c r="I93" s="16"/>
    </row>
    <row r="94" spans="1:18" s="31" customFormat="1" ht="12.75" customHeight="1" x14ac:dyDescent="0.25">
      <c r="A94" s="32">
        <v>74</v>
      </c>
      <c r="B94" s="32">
        <f t="shared" si="4"/>
        <v>2775</v>
      </c>
      <c r="C94" s="30">
        <f t="shared" si="3"/>
        <v>3442.9749999999999</v>
      </c>
      <c r="D94" s="30">
        <f t="shared" si="3"/>
        <v>4644.2749999999996</v>
      </c>
      <c r="E94" s="30">
        <f t="shared" si="3"/>
        <v>5156.7749999999996</v>
      </c>
      <c r="F94" s="30">
        <f t="shared" si="3"/>
        <v>5931.6749999999993</v>
      </c>
      <c r="G94" s="30">
        <f t="shared" si="3"/>
        <v>7254.95</v>
      </c>
      <c r="H94" s="30">
        <f t="shared" si="3"/>
        <v>9592.9749999999985</v>
      </c>
      <c r="I94" s="35"/>
      <c r="P94" s="53"/>
      <c r="Q94" s="53"/>
      <c r="R94" s="53"/>
    </row>
    <row r="95" spans="1:18" s="31" customFormat="1" ht="12.75" customHeight="1" x14ac:dyDescent="0.2">
      <c r="A95" s="32">
        <v>75</v>
      </c>
      <c r="B95" s="32">
        <f t="shared" si="4"/>
        <v>2812.5</v>
      </c>
      <c r="C95" s="30">
        <f t="shared" si="3"/>
        <v>3489.1</v>
      </c>
      <c r="D95" s="30">
        <f t="shared" si="3"/>
        <v>4706.7999999999993</v>
      </c>
      <c r="E95" s="30">
        <f t="shared" si="3"/>
        <v>5226.4749999999995</v>
      </c>
      <c r="F95" s="30">
        <f t="shared" ref="C95:H120" si="5">ROUND((50/49.8*($D$7*(F$20/1000)^$D$8*$G$3^($D$9+$D$10*F$20/1000)*EXP(-$D$11*($B95*1.2)/F$20)))*($B95*1.2)/1000,0)*1.025</f>
        <v>6012.65</v>
      </c>
      <c r="G95" s="30">
        <f t="shared" si="5"/>
        <v>7353.3499999999995</v>
      </c>
      <c r="H95" s="30">
        <f t="shared" si="5"/>
        <v>9723.15</v>
      </c>
      <c r="I95" s="35"/>
    </row>
    <row r="96" spans="1:18" s="31" customFormat="1" ht="12.75" customHeight="1" x14ac:dyDescent="0.2">
      <c r="A96" s="32">
        <v>76</v>
      </c>
      <c r="B96" s="32">
        <f t="shared" si="4"/>
        <v>2850</v>
      </c>
      <c r="C96" s="30">
        <f t="shared" si="5"/>
        <v>3536.2499999999995</v>
      </c>
      <c r="D96" s="30">
        <f t="shared" si="5"/>
        <v>4769.3249999999998</v>
      </c>
      <c r="E96" s="30">
        <f t="shared" si="5"/>
        <v>5296.1749999999993</v>
      </c>
      <c r="F96" s="30">
        <f t="shared" si="5"/>
        <v>6092.5999999999995</v>
      </c>
      <c r="G96" s="30">
        <f t="shared" si="5"/>
        <v>7450.7249999999995</v>
      </c>
      <c r="H96" s="30">
        <f t="shared" si="5"/>
        <v>9852.2999999999993</v>
      </c>
      <c r="I96" s="35"/>
    </row>
    <row r="97" spans="1:9" s="31" customFormat="1" ht="12.75" customHeight="1" x14ac:dyDescent="0.2">
      <c r="A97" s="32">
        <v>77</v>
      </c>
      <c r="B97" s="32">
        <f t="shared" si="4"/>
        <v>2887.5</v>
      </c>
      <c r="C97" s="30">
        <f t="shared" si="5"/>
        <v>3582.3749999999995</v>
      </c>
      <c r="D97" s="30">
        <f t="shared" si="5"/>
        <v>4832.875</v>
      </c>
      <c r="E97" s="30">
        <f t="shared" si="5"/>
        <v>5365.8749999999991</v>
      </c>
      <c r="F97" s="30">
        <f t="shared" si="5"/>
        <v>6172.5499999999993</v>
      </c>
      <c r="G97" s="30">
        <f t="shared" si="5"/>
        <v>7549.1249999999991</v>
      </c>
      <c r="H97" s="30">
        <f t="shared" si="5"/>
        <v>9982.4749999999985</v>
      </c>
      <c r="I97" s="35"/>
    </row>
    <row r="98" spans="1:9" s="31" customFormat="1" ht="12.75" customHeight="1" x14ac:dyDescent="0.2">
      <c r="A98" s="32">
        <v>78</v>
      </c>
      <c r="B98" s="32">
        <f t="shared" si="4"/>
        <v>2925</v>
      </c>
      <c r="C98" s="30">
        <f t="shared" si="5"/>
        <v>3628.4999999999995</v>
      </c>
      <c r="D98" s="30">
        <f t="shared" si="5"/>
        <v>4895.3999999999996</v>
      </c>
      <c r="E98" s="30">
        <f t="shared" si="5"/>
        <v>5435.5749999999998</v>
      </c>
      <c r="F98" s="30">
        <f t="shared" si="5"/>
        <v>6252.4999999999991</v>
      </c>
      <c r="G98" s="30">
        <f t="shared" si="5"/>
        <v>7647.5249999999996</v>
      </c>
      <c r="H98" s="30">
        <f t="shared" si="5"/>
        <v>10111.625</v>
      </c>
      <c r="I98" s="35"/>
    </row>
    <row r="99" spans="1:9" s="31" customFormat="1" ht="12.75" customHeight="1" x14ac:dyDescent="0.2">
      <c r="A99" s="32">
        <v>79</v>
      </c>
      <c r="B99" s="32">
        <f t="shared" si="4"/>
        <v>2962.5</v>
      </c>
      <c r="C99" s="30">
        <f t="shared" si="5"/>
        <v>3675.6499999999996</v>
      </c>
      <c r="D99" s="30">
        <f t="shared" si="5"/>
        <v>4957.9249999999993</v>
      </c>
      <c r="E99" s="30">
        <f t="shared" si="5"/>
        <v>5505.2749999999996</v>
      </c>
      <c r="F99" s="30">
        <f t="shared" si="5"/>
        <v>6332.45</v>
      </c>
      <c r="G99" s="30">
        <f t="shared" si="5"/>
        <v>7744.9</v>
      </c>
      <c r="H99" s="30">
        <f t="shared" si="5"/>
        <v>10241.799999999999</v>
      </c>
      <c r="I99" s="35"/>
    </row>
    <row r="100" spans="1:9" s="31" customFormat="1" ht="12.75" customHeight="1" x14ac:dyDescent="0.2">
      <c r="A100" s="32">
        <v>80</v>
      </c>
      <c r="B100" s="32">
        <f t="shared" si="4"/>
        <v>3000</v>
      </c>
      <c r="C100" s="30">
        <f t="shared" si="5"/>
        <v>3721.7749999999996</v>
      </c>
      <c r="D100" s="30">
        <f t="shared" si="5"/>
        <v>5020.45</v>
      </c>
      <c r="E100" s="30">
        <f t="shared" si="5"/>
        <v>5574.9749999999995</v>
      </c>
      <c r="F100" s="30">
        <f t="shared" si="5"/>
        <v>6413.4249999999993</v>
      </c>
      <c r="G100" s="30">
        <f t="shared" si="5"/>
        <v>7843.2999999999993</v>
      </c>
      <c r="H100" s="30">
        <f t="shared" si="5"/>
        <v>10370.949999999999</v>
      </c>
      <c r="I100" s="35"/>
    </row>
    <row r="101" spans="1:9" s="31" customFormat="1" ht="12.75" customHeight="1" x14ac:dyDescent="0.2">
      <c r="A101" s="32">
        <v>81</v>
      </c>
      <c r="B101" s="32">
        <f t="shared" si="4"/>
        <v>3037.5</v>
      </c>
      <c r="C101" s="30">
        <f t="shared" si="5"/>
        <v>3768.9249999999997</v>
      </c>
      <c r="D101" s="30">
        <f t="shared" si="5"/>
        <v>5084</v>
      </c>
      <c r="E101" s="30">
        <f t="shared" si="5"/>
        <v>5644.6749999999993</v>
      </c>
      <c r="F101" s="30">
        <f t="shared" si="5"/>
        <v>6493.3749999999991</v>
      </c>
      <c r="G101" s="30">
        <f t="shared" si="5"/>
        <v>7941.6999999999989</v>
      </c>
      <c r="H101" s="30">
        <f t="shared" si="5"/>
        <v>10501.125</v>
      </c>
      <c r="I101" s="35"/>
    </row>
    <row r="102" spans="1:9" s="31" customFormat="1" ht="12.75" customHeight="1" x14ac:dyDescent="0.2">
      <c r="A102" s="32">
        <v>82</v>
      </c>
      <c r="B102" s="32">
        <f t="shared" si="4"/>
        <v>3075</v>
      </c>
      <c r="C102" s="30">
        <f t="shared" si="5"/>
        <v>3815.0499999999997</v>
      </c>
      <c r="D102" s="30">
        <f t="shared" si="5"/>
        <v>5146.5249999999996</v>
      </c>
      <c r="E102" s="30">
        <f t="shared" si="5"/>
        <v>5714.3749999999991</v>
      </c>
      <c r="F102" s="30">
        <f t="shared" si="5"/>
        <v>6573.3249999999998</v>
      </c>
      <c r="G102" s="30">
        <f t="shared" si="5"/>
        <v>8039.0749999999989</v>
      </c>
      <c r="H102" s="30">
        <f t="shared" si="5"/>
        <v>10630.275</v>
      </c>
      <c r="I102" s="35"/>
    </row>
    <row r="103" spans="1:9" s="31" customFormat="1" ht="12.75" customHeight="1" x14ac:dyDescent="0.2">
      <c r="A103" s="32">
        <v>83</v>
      </c>
      <c r="B103" s="32">
        <f t="shared" si="4"/>
        <v>3112.5</v>
      </c>
      <c r="C103" s="30">
        <f t="shared" si="5"/>
        <v>3861.1749999999997</v>
      </c>
      <c r="D103" s="30">
        <f t="shared" si="5"/>
        <v>5209.0499999999993</v>
      </c>
      <c r="E103" s="30">
        <f t="shared" si="5"/>
        <v>5784.0749999999998</v>
      </c>
      <c r="F103" s="30">
        <f t="shared" si="5"/>
        <v>6653.2749999999996</v>
      </c>
      <c r="G103" s="30">
        <f t="shared" si="5"/>
        <v>8137.4749999999995</v>
      </c>
      <c r="H103" s="30">
        <f t="shared" si="5"/>
        <v>10760.449999999999</v>
      </c>
      <c r="I103" s="35"/>
    </row>
    <row r="104" spans="1:9" s="31" customFormat="1" ht="12.75" customHeight="1" x14ac:dyDescent="0.2">
      <c r="A104" s="32">
        <v>84</v>
      </c>
      <c r="B104" s="32">
        <f t="shared" si="4"/>
        <v>3150</v>
      </c>
      <c r="C104" s="30">
        <f t="shared" si="5"/>
        <v>3908.3249999999998</v>
      </c>
      <c r="D104" s="30">
        <f t="shared" si="5"/>
        <v>5271.5749999999998</v>
      </c>
      <c r="E104" s="30">
        <f t="shared" si="5"/>
        <v>5853.7749999999996</v>
      </c>
      <c r="F104" s="30">
        <f t="shared" si="5"/>
        <v>6733.2249999999995</v>
      </c>
      <c r="G104" s="30">
        <f t="shared" si="5"/>
        <v>8235.875</v>
      </c>
      <c r="H104" s="30">
        <f t="shared" si="5"/>
        <v>10889.599999999999</v>
      </c>
      <c r="I104" s="35"/>
    </row>
    <row r="105" spans="1:9" s="31" customFormat="1" ht="12.75" customHeight="1" x14ac:dyDescent="0.2">
      <c r="A105" s="32">
        <v>85</v>
      </c>
      <c r="B105" s="32">
        <f t="shared" si="4"/>
        <v>3187.5</v>
      </c>
      <c r="C105" s="30">
        <f t="shared" si="5"/>
        <v>3954.45</v>
      </c>
      <c r="D105" s="30">
        <f t="shared" si="5"/>
        <v>5335.1249999999991</v>
      </c>
      <c r="E105" s="30">
        <f t="shared" si="5"/>
        <v>5923.4749999999995</v>
      </c>
      <c r="F105" s="30">
        <f t="shared" si="5"/>
        <v>6814.2</v>
      </c>
      <c r="G105" s="30">
        <f t="shared" si="5"/>
        <v>8333.25</v>
      </c>
      <c r="H105" s="30">
        <f t="shared" si="5"/>
        <v>11019.775</v>
      </c>
      <c r="I105" s="35"/>
    </row>
    <row r="106" spans="1:9" s="31" customFormat="1" ht="12.75" customHeight="1" x14ac:dyDescent="0.2">
      <c r="A106" s="32">
        <v>86</v>
      </c>
      <c r="B106" s="32">
        <f t="shared" si="4"/>
        <v>3225</v>
      </c>
      <c r="C106" s="30">
        <f t="shared" si="5"/>
        <v>4001.5999999999995</v>
      </c>
      <c r="D106" s="30">
        <f t="shared" si="5"/>
        <v>5397.65</v>
      </c>
      <c r="E106" s="30">
        <f t="shared" si="5"/>
        <v>5993.1749999999993</v>
      </c>
      <c r="F106" s="30">
        <f t="shared" si="5"/>
        <v>6894.15</v>
      </c>
      <c r="G106" s="30">
        <f t="shared" si="5"/>
        <v>8431.65</v>
      </c>
      <c r="H106" s="30">
        <f t="shared" si="5"/>
        <v>11148.924999999999</v>
      </c>
      <c r="I106" s="35"/>
    </row>
    <row r="107" spans="1:9" s="31" customFormat="1" ht="12.75" customHeight="1" x14ac:dyDescent="0.2">
      <c r="A107" s="32">
        <v>87</v>
      </c>
      <c r="B107" s="32">
        <f t="shared" si="4"/>
        <v>3262.5</v>
      </c>
      <c r="C107" s="30">
        <f t="shared" si="5"/>
        <v>4047.7249999999995</v>
      </c>
      <c r="D107" s="30">
        <f t="shared" si="5"/>
        <v>5460.1749999999993</v>
      </c>
      <c r="E107" s="30">
        <f t="shared" si="5"/>
        <v>6062.8749999999991</v>
      </c>
      <c r="F107" s="30">
        <f t="shared" si="5"/>
        <v>6974.0999999999995</v>
      </c>
      <c r="G107" s="30">
        <f t="shared" si="5"/>
        <v>8530.0499999999993</v>
      </c>
      <c r="H107" s="30">
        <f t="shared" si="5"/>
        <v>11279.099999999999</v>
      </c>
      <c r="I107" s="35"/>
    </row>
    <row r="108" spans="1:9" s="31" customFormat="1" ht="12.75" customHeight="1" x14ac:dyDescent="0.2">
      <c r="A108" s="32">
        <v>88</v>
      </c>
      <c r="B108" s="32">
        <f t="shared" si="4"/>
        <v>3300</v>
      </c>
      <c r="C108" s="30">
        <f t="shared" si="5"/>
        <v>4093.8499999999995</v>
      </c>
      <c r="D108" s="30">
        <f t="shared" si="5"/>
        <v>5522.7</v>
      </c>
      <c r="E108" s="30">
        <f t="shared" si="5"/>
        <v>6132.5749999999998</v>
      </c>
      <c r="F108" s="30">
        <f t="shared" si="5"/>
        <v>7054.0499999999993</v>
      </c>
      <c r="G108" s="30">
        <f t="shared" si="5"/>
        <v>8627.4249999999993</v>
      </c>
      <c r="H108" s="30">
        <f t="shared" si="5"/>
        <v>11408.249999999998</v>
      </c>
      <c r="I108" s="35"/>
    </row>
    <row r="109" spans="1:9" s="31" customFormat="1" ht="12.75" customHeight="1" x14ac:dyDescent="0.2">
      <c r="A109" s="32">
        <v>89</v>
      </c>
      <c r="B109" s="32">
        <f t="shared" si="4"/>
        <v>3337.5</v>
      </c>
      <c r="C109" s="30">
        <f t="shared" si="5"/>
        <v>4141</v>
      </c>
      <c r="D109" s="30">
        <f t="shared" si="5"/>
        <v>5585.2249999999995</v>
      </c>
      <c r="E109" s="30">
        <f t="shared" si="5"/>
        <v>6202.2749999999996</v>
      </c>
      <c r="F109" s="30">
        <f t="shared" si="5"/>
        <v>7133.9999999999991</v>
      </c>
      <c r="G109" s="30">
        <f t="shared" si="5"/>
        <v>8725.8249999999989</v>
      </c>
      <c r="H109" s="30">
        <f t="shared" si="5"/>
        <v>11538.424999999999</v>
      </c>
      <c r="I109" s="35"/>
    </row>
    <row r="110" spans="1:9" s="31" customFormat="1" ht="12.75" customHeight="1" x14ac:dyDescent="0.2">
      <c r="A110" s="32">
        <v>90</v>
      </c>
      <c r="B110" s="32">
        <f t="shared" si="4"/>
        <v>3375</v>
      </c>
      <c r="C110" s="30">
        <f t="shared" si="5"/>
        <v>4187.125</v>
      </c>
      <c r="D110" s="30">
        <f t="shared" si="5"/>
        <v>5648.7749999999996</v>
      </c>
      <c r="E110" s="30">
        <f t="shared" si="5"/>
        <v>6271.9749999999995</v>
      </c>
      <c r="F110" s="30">
        <f t="shared" si="5"/>
        <v>7214.9749999999995</v>
      </c>
      <c r="G110" s="30">
        <f t="shared" si="5"/>
        <v>8823.1999999999989</v>
      </c>
      <c r="H110" s="30">
        <f t="shared" si="5"/>
        <v>11667.574999999999</v>
      </c>
      <c r="I110" s="35"/>
    </row>
    <row r="111" spans="1:9" s="31" customFormat="1" ht="12.75" customHeight="1" x14ac:dyDescent="0.2">
      <c r="A111" s="32">
        <v>91</v>
      </c>
      <c r="B111" s="32">
        <f t="shared" si="4"/>
        <v>3412.5</v>
      </c>
      <c r="C111" s="30">
        <f t="shared" si="5"/>
        <v>4234.2749999999996</v>
      </c>
      <c r="D111" s="30">
        <f t="shared" si="5"/>
        <v>5711.2999999999993</v>
      </c>
      <c r="E111" s="30">
        <f t="shared" si="5"/>
        <v>6341.6749999999993</v>
      </c>
      <c r="F111" s="30">
        <f t="shared" si="5"/>
        <v>7294.9249999999993</v>
      </c>
      <c r="G111" s="30">
        <f t="shared" si="5"/>
        <v>8921.5999999999985</v>
      </c>
      <c r="H111" s="30">
        <f t="shared" si="5"/>
        <v>11797.749999999998</v>
      </c>
      <c r="I111" s="35"/>
    </row>
    <row r="112" spans="1:9" s="31" customFormat="1" ht="12.75" customHeight="1" x14ac:dyDescent="0.2">
      <c r="A112" s="32">
        <v>92</v>
      </c>
      <c r="B112" s="32">
        <f t="shared" si="4"/>
        <v>3450</v>
      </c>
      <c r="C112" s="30">
        <f t="shared" si="5"/>
        <v>4280.3999999999996</v>
      </c>
      <c r="D112" s="30">
        <f t="shared" si="5"/>
        <v>5773.8249999999998</v>
      </c>
      <c r="E112" s="30">
        <f t="shared" si="5"/>
        <v>6411.3749999999991</v>
      </c>
      <c r="F112" s="30">
        <f t="shared" si="5"/>
        <v>7374.8749999999991</v>
      </c>
      <c r="G112" s="30">
        <f t="shared" si="5"/>
        <v>9020</v>
      </c>
      <c r="H112" s="30">
        <f t="shared" si="5"/>
        <v>11926.9</v>
      </c>
      <c r="I112" s="35"/>
    </row>
    <row r="113" spans="1:10" s="31" customFormat="1" ht="12.75" customHeight="1" x14ac:dyDescent="0.2">
      <c r="A113" s="32">
        <v>93</v>
      </c>
      <c r="B113" s="32">
        <f t="shared" si="4"/>
        <v>3487.5</v>
      </c>
      <c r="C113" s="30">
        <f t="shared" si="5"/>
        <v>4326.5249999999996</v>
      </c>
      <c r="D113" s="30">
        <f t="shared" si="5"/>
        <v>5836.3499999999995</v>
      </c>
      <c r="E113" s="30">
        <f t="shared" si="5"/>
        <v>6481.0749999999998</v>
      </c>
      <c r="F113" s="30">
        <f t="shared" si="5"/>
        <v>7454.8249999999989</v>
      </c>
      <c r="G113" s="30">
        <f t="shared" si="5"/>
        <v>9117.375</v>
      </c>
      <c r="H113" s="30">
        <f t="shared" si="5"/>
        <v>12056.05</v>
      </c>
      <c r="I113" s="35"/>
    </row>
    <row r="114" spans="1:10" s="31" customFormat="1" ht="12.75" customHeight="1" x14ac:dyDescent="0.2">
      <c r="A114" s="32">
        <v>94</v>
      </c>
      <c r="B114" s="32">
        <f t="shared" si="4"/>
        <v>3525</v>
      </c>
      <c r="C114" s="30">
        <f t="shared" si="5"/>
        <v>4373.6749999999993</v>
      </c>
      <c r="D114" s="30">
        <f t="shared" si="5"/>
        <v>5899.9</v>
      </c>
      <c r="E114" s="30">
        <f t="shared" si="5"/>
        <v>6550.7749999999996</v>
      </c>
      <c r="F114" s="30">
        <f t="shared" si="5"/>
        <v>7534.7749999999996</v>
      </c>
      <c r="G114" s="30">
        <f t="shared" si="5"/>
        <v>9215.7749999999996</v>
      </c>
      <c r="H114" s="30">
        <f t="shared" si="5"/>
        <v>12186.224999999999</v>
      </c>
      <c r="I114" s="35"/>
    </row>
    <row r="115" spans="1:10" s="31" customFormat="1" ht="12.75" customHeight="1" x14ac:dyDescent="0.2">
      <c r="A115" s="32">
        <v>95</v>
      </c>
      <c r="B115" s="32">
        <f t="shared" si="4"/>
        <v>3562.5</v>
      </c>
      <c r="C115" s="30">
        <f t="shared" si="5"/>
        <v>4419.7999999999993</v>
      </c>
      <c r="D115" s="30">
        <f t="shared" si="5"/>
        <v>5962.4249999999993</v>
      </c>
      <c r="E115" s="30">
        <f t="shared" si="5"/>
        <v>6620.4749999999995</v>
      </c>
      <c r="F115" s="30">
        <f t="shared" si="5"/>
        <v>7615.7499999999991</v>
      </c>
      <c r="G115" s="30">
        <f t="shared" si="5"/>
        <v>9314.1749999999993</v>
      </c>
      <c r="H115" s="30">
        <f t="shared" si="5"/>
        <v>12315.374999999998</v>
      </c>
      <c r="I115" s="35"/>
    </row>
    <row r="116" spans="1:10" s="31" customFormat="1" ht="12.75" customHeight="1" x14ac:dyDescent="0.2">
      <c r="A116" s="32">
        <v>96</v>
      </c>
      <c r="B116" s="32">
        <f t="shared" si="4"/>
        <v>3600</v>
      </c>
      <c r="C116" s="30">
        <f t="shared" si="5"/>
        <v>4465.9249999999993</v>
      </c>
      <c r="D116" s="30">
        <f t="shared" si="5"/>
        <v>6024.95</v>
      </c>
      <c r="E116" s="30">
        <f t="shared" si="5"/>
        <v>6690.1749999999993</v>
      </c>
      <c r="F116" s="30">
        <f t="shared" si="5"/>
        <v>7695.6999999999989</v>
      </c>
      <c r="G116" s="30">
        <f t="shared" si="5"/>
        <v>9411.5499999999993</v>
      </c>
      <c r="H116" s="30">
        <f t="shared" si="5"/>
        <v>12445.55</v>
      </c>
      <c r="I116" s="35"/>
    </row>
    <row r="117" spans="1:10" s="31" customFormat="1" ht="12.75" customHeight="1" x14ac:dyDescent="0.2">
      <c r="A117" s="32">
        <v>97</v>
      </c>
      <c r="B117" s="32">
        <f t="shared" ref="B117:B120" si="6">SUM(A117*37.5)</f>
        <v>3637.5</v>
      </c>
      <c r="C117" s="30">
        <f t="shared" si="5"/>
        <v>4513.0749999999998</v>
      </c>
      <c r="D117" s="30">
        <f t="shared" si="5"/>
        <v>6087.4749999999995</v>
      </c>
      <c r="E117" s="30">
        <f t="shared" si="5"/>
        <v>6759.8749999999991</v>
      </c>
      <c r="F117" s="30">
        <f t="shared" si="5"/>
        <v>7775.65</v>
      </c>
      <c r="G117" s="30">
        <f t="shared" si="5"/>
        <v>9509.9499999999989</v>
      </c>
      <c r="H117" s="30">
        <f t="shared" si="5"/>
        <v>12574.699999999999</v>
      </c>
      <c r="I117" s="35"/>
    </row>
    <row r="118" spans="1:10" s="31" customFormat="1" ht="12.75" customHeight="1" x14ac:dyDescent="0.2">
      <c r="A118" s="32">
        <v>98</v>
      </c>
      <c r="B118" s="32">
        <f t="shared" si="6"/>
        <v>3675</v>
      </c>
      <c r="C118" s="30">
        <f t="shared" si="5"/>
        <v>4559.2</v>
      </c>
      <c r="D118" s="30">
        <f t="shared" si="5"/>
        <v>6151.0249999999996</v>
      </c>
      <c r="E118" s="30">
        <f t="shared" si="5"/>
        <v>6829.5749999999998</v>
      </c>
      <c r="F118" s="30">
        <f t="shared" si="5"/>
        <v>7855.5999999999995</v>
      </c>
      <c r="G118" s="30">
        <f t="shared" si="5"/>
        <v>9608.3499999999985</v>
      </c>
      <c r="H118" s="30">
        <f t="shared" si="5"/>
        <v>12704.874999999998</v>
      </c>
      <c r="I118" s="35"/>
    </row>
    <row r="119" spans="1:10" s="31" customFormat="1" ht="12.75" customHeight="1" x14ac:dyDescent="0.2">
      <c r="A119" s="32">
        <v>99</v>
      </c>
      <c r="B119" s="32">
        <f t="shared" si="6"/>
        <v>3712.5</v>
      </c>
      <c r="C119" s="30">
        <f t="shared" si="5"/>
        <v>4606.3499999999995</v>
      </c>
      <c r="D119" s="30">
        <f t="shared" si="5"/>
        <v>6213.5499999999993</v>
      </c>
      <c r="E119" s="30">
        <f t="shared" si="5"/>
        <v>6899.2749999999996</v>
      </c>
      <c r="F119" s="30">
        <f t="shared" si="5"/>
        <v>7936.5749999999989</v>
      </c>
      <c r="G119" s="30">
        <f t="shared" si="5"/>
        <v>9705.7249999999985</v>
      </c>
      <c r="H119" s="30">
        <f t="shared" si="5"/>
        <v>12834.025</v>
      </c>
      <c r="I119" s="35"/>
    </row>
    <row r="120" spans="1:10" s="31" customFormat="1" ht="12.75" customHeight="1" x14ac:dyDescent="0.2">
      <c r="A120" s="32">
        <v>100</v>
      </c>
      <c r="B120" s="32">
        <f t="shared" si="6"/>
        <v>3750</v>
      </c>
      <c r="C120" s="30">
        <f t="shared" si="5"/>
        <v>4652.4749999999995</v>
      </c>
      <c r="D120" s="30">
        <f t="shared" si="5"/>
        <v>6276.0749999999998</v>
      </c>
      <c r="E120" s="30">
        <f t="shared" si="5"/>
        <v>6968.9749999999995</v>
      </c>
      <c r="F120" s="30">
        <f t="shared" si="5"/>
        <v>8016.5249999999996</v>
      </c>
      <c r="G120" s="30">
        <f t="shared" si="5"/>
        <v>9804.125</v>
      </c>
      <c r="H120" s="30">
        <f t="shared" si="5"/>
        <v>12964.199999999999</v>
      </c>
      <c r="I120" s="35"/>
    </row>
    <row r="121" spans="1:10" s="31" customFormat="1" ht="12.75" customHeight="1" x14ac:dyDescent="0.2">
      <c r="A121" s="32"/>
      <c r="B121" s="32"/>
      <c r="C121" s="30"/>
      <c r="D121" s="30"/>
      <c r="E121" s="30"/>
      <c r="F121" s="30"/>
      <c r="G121" s="30"/>
      <c r="H121" s="30"/>
      <c r="I121" s="35"/>
    </row>
    <row r="122" spans="1:10" s="31" customFormat="1" ht="12.75" customHeight="1" thickBot="1" x14ac:dyDescent="0.25">
      <c r="A122" s="25" t="s">
        <v>27</v>
      </c>
      <c r="B122" s="25"/>
      <c r="C122" s="25"/>
      <c r="D122" s="78"/>
      <c r="J122" s="35"/>
    </row>
    <row r="123" spans="1:10" s="31" customFormat="1" ht="24" customHeight="1" x14ac:dyDescent="0.3">
      <c r="A123" s="32" t="s">
        <v>28</v>
      </c>
      <c r="B123" s="32" t="s">
        <v>29</v>
      </c>
      <c r="C123" s="87" t="s">
        <v>30</v>
      </c>
      <c r="D123" s="88"/>
      <c r="E123" s="88"/>
      <c r="F123" s="88"/>
      <c r="G123" s="88"/>
      <c r="H123" s="89"/>
      <c r="I123" s="79" t="s">
        <v>31</v>
      </c>
      <c r="J123" s="35"/>
    </row>
    <row r="124" spans="1:10" s="31" customFormat="1" ht="18.75" customHeight="1" thickBot="1" x14ac:dyDescent="0.3">
      <c r="A124" s="32" t="s">
        <v>25</v>
      </c>
      <c r="B124" s="32" t="s">
        <v>26</v>
      </c>
      <c r="C124" s="15">
        <v>300</v>
      </c>
      <c r="D124" s="43">
        <v>440</v>
      </c>
      <c r="E124" s="43">
        <v>500</v>
      </c>
      <c r="F124" s="43">
        <v>590</v>
      </c>
      <c r="G124" s="43">
        <v>740</v>
      </c>
      <c r="H124" s="43">
        <v>990</v>
      </c>
      <c r="I124" s="81">
        <v>1500</v>
      </c>
      <c r="J124" s="35"/>
    </row>
    <row r="125" spans="1:10" s="31" customFormat="1" ht="18.75" customHeight="1" thickBot="1" x14ac:dyDescent="0.3">
      <c r="A125" s="57">
        <v>106</v>
      </c>
      <c r="B125" s="20">
        <f>SUM(A125*37.5)</f>
        <v>3975</v>
      </c>
      <c r="C125" s="84">
        <f t="shared" ref="C125:H125" si="7">ROUND((50/49.8*($D$7*(C$20/1000)^$D$8*$G$3^($D$9+$D$10*C$20/1000)*EXP(-$D$11*($B125*1.2)/C$20)))*($B125*1.2)/1000,0)*1.025</f>
        <v>4931.2749999999996</v>
      </c>
      <c r="D125" s="84">
        <f t="shared" si="7"/>
        <v>6652.2499999999991</v>
      </c>
      <c r="E125" s="84">
        <f t="shared" si="7"/>
        <v>7387.1749999999993</v>
      </c>
      <c r="F125" s="84">
        <f t="shared" si="7"/>
        <v>8497.25</v>
      </c>
      <c r="G125" s="84">
        <f t="shared" si="7"/>
        <v>10392.474999999999</v>
      </c>
      <c r="H125" s="85">
        <f t="shared" si="7"/>
        <v>13742.174999999999</v>
      </c>
      <c r="I125" s="66">
        <f>ROUND((50/49.8*($D$7*(I$124/1000)^$D$8*$G$3^($D$9+$D$10*I$124/1000)*EXP(-$D$11*($B125*1.2)/I$124)))*($B125*1.2)/1000,0)*1.025</f>
        <v>21641.85</v>
      </c>
      <c r="J125" s="35"/>
    </row>
    <row r="126" spans="1:10" s="31" customFormat="1" ht="12.75" customHeight="1" x14ac:dyDescent="0.2">
      <c r="B126" s="25" t="s">
        <v>32</v>
      </c>
      <c r="D126" s="34"/>
      <c r="I126" s="25" t="s">
        <v>33</v>
      </c>
      <c r="J126" s="35"/>
    </row>
    <row r="127" spans="1:10" s="31" customFormat="1" ht="12.75" customHeight="1" x14ac:dyDescent="0.2">
      <c r="D127" s="34"/>
      <c r="I127" s="25" t="s">
        <v>34</v>
      </c>
      <c r="J127" s="35"/>
    </row>
    <row r="128" spans="1:10" s="31" customFormat="1" ht="12.75" customHeight="1" x14ac:dyDescent="0.2">
      <c r="A128" s="4" t="s">
        <v>35</v>
      </c>
      <c r="D128" s="34"/>
      <c r="J128" s="35"/>
    </row>
    <row r="129" spans="4:10" s="31" customFormat="1" ht="12.75" customHeight="1" x14ac:dyDescent="0.2">
      <c r="D129" s="34"/>
      <c r="J129" s="35"/>
    </row>
    <row r="130" spans="4:10" s="31" customFormat="1" ht="12.75" customHeight="1" x14ac:dyDescent="0.2">
      <c r="D130" s="34"/>
      <c r="J130" s="35"/>
    </row>
    <row r="131" spans="4:10" s="31" customFormat="1" ht="12.75" customHeight="1" x14ac:dyDescent="0.2">
      <c r="D131" s="34"/>
      <c r="J131" s="35"/>
    </row>
    <row r="132" spans="4:10" s="31" customFormat="1" ht="12.75" customHeight="1" x14ac:dyDescent="0.2">
      <c r="D132" s="34"/>
      <c r="J132" s="35"/>
    </row>
    <row r="133" spans="4:10" s="31" customFormat="1" ht="12.75" customHeight="1" x14ac:dyDescent="0.2">
      <c r="D133" s="34"/>
      <c r="J133" s="35"/>
    </row>
    <row r="134" spans="4:10" s="31" customFormat="1" ht="12.75" customHeight="1" x14ac:dyDescent="0.2">
      <c r="D134" s="34"/>
      <c r="J134" s="35"/>
    </row>
    <row r="135" spans="4:10" s="31" customFormat="1" ht="12.75" customHeight="1" x14ac:dyDescent="0.2">
      <c r="D135" s="34"/>
      <c r="J135" s="35"/>
    </row>
    <row r="136" spans="4:10" s="31" customFormat="1" ht="12.75" customHeight="1" x14ac:dyDescent="0.2">
      <c r="D136" s="34"/>
      <c r="J136" s="35"/>
    </row>
    <row r="137" spans="4:10" s="31" customFormat="1" ht="12.75" customHeight="1" x14ac:dyDescent="0.2">
      <c r="D137" s="34"/>
      <c r="J137" s="35"/>
    </row>
    <row r="138" spans="4:10" s="31" customFormat="1" ht="12.75" customHeight="1" x14ac:dyDescent="0.2">
      <c r="D138" s="34"/>
      <c r="J138" s="35"/>
    </row>
    <row r="139" spans="4:10" s="31" customFormat="1" ht="12.75" customHeight="1" x14ac:dyDescent="0.2">
      <c r="D139" s="34"/>
      <c r="J139" s="35"/>
    </row>
    <row r="140" spans="4:10" s="31" customFormat="1" ht="12.75" customHeight="1" x14ac:dyDescent="0.2">
      <c r="D140" s="34"/>
      <c r="J140" s="35"/>
    </row>
    <row r="141" spans="4:10" s="31" customFormat="1" ht="12.75" customHeight="1" x14ac:dyDescent="0.2">
      <c r="D141" s="34"/>
      <c r="J141" s="35"/>
    </row>
    <row r="142" spans="4:10" s="31" customFormat="1" ht="12.75" customHeight="1" x14ac:dyDescent="0.2">
      <c r="D142" s="34"/>
      <c r="J142" s="35"/>
    </row>
    <row r="143" spans="4:10" s="31" customFormat="1" ht="12.75" customHeight="1" x14ac:dyDescent="0.2">
      <c r="D143" s="34"/>
      <c r="J143" s="35"/>
    </row>
    <row r="144" spans="4:10" s="31" customFormat="1" ht="12.75" customHeight="1" x14ac:dyDescent="0.2">
      <c r="D144" s="34"/>
      <c r="J144" s="35"/>
    </row>
    <row r="145" spans="4:10" s="31" customFormat="1" ht="12.75" customHeight="1" x14ac:dyDescent="0.2">
      <c r="D145" s="34"/>
      <c r="J145" s="35"/>
    </row>
    <row r="146" spans="4:10" s="31" customFormat="1" ht="12.75" customHeight="1" x14ac:dyDescent="0.2">
      <c r="D146" s="34"/>
      <c r="J146" s="35"/>
    </row>
    <row r="147" spans="4:10" s="31" customFormat="1" ht="12.75" customHeight="1" x14ac:dyDescent="0.2">
      <c r="D147" s="34"/>
      <c r="J147" s="35"/>
    </row>
    <row r="148" spans="4:10" s="31" customFormat="1" ht="12.75" customHeight="1" x14ac:dyDescent="0.2">
      <c r="D148" s="34"/>
      <c r="J148" s="35"/>
    </row>
    <row r="149" spans="4:10" s="31" customFormat="1" ht="12.75" customHeight="1" x14ac:dyDescent="0.2">
      <c r="D149" s="34"/>
      <c r="J149" s="35"/>
    </row>
    <row r="150" spans="4:10" s="31" customFormat="1" ht="12.75" customHeight="1" x14ac:dyDescent="0.2">
      <c r="D150" s="34"/>
      <c r="J150" s="35"/>
    </row>
    <row r="151" spans="4:10" s="31" customFormat="1" ht="12.75" customHeight="1" x14ac:dyDescent="0.2">
      <c r="D151" s="34"/>
      <c r="J151" s="35"/>
    </row>
    <row r="152" spans="4:10" s="31" customFormat="1" ht="12.75" customHeight="1" x14ac:dyDescent="0.2">
      <c r="D152" s="34"/>
      <c r="J152" s="35"/>
    </row>
    <row r="153" spans="4:10" s="31" customFormat="1" ht="12.75" customHeight="1" x14ac:dyDescent="0.2">
      <c r="D153" s="34"/>
      <c r="J153" s="35"/>
    </row>
    <row r="154" spans="4:10" s="31" customFormat="1" ht="12.75" customHeight="1" x14ac:dyDescent="0.2">
      <c r="D154" s="34"/>
      <c r="J154" s="35"/>
    </row>
    <row r="155" spans="4:10" s="31" customFormat="1" ht="12.75" customHeight="1" x14ac:dyDescent="0.2">
      <c r="D155" s="34"/>
      <c r="J155" s="35"/>
    </row>
    <row r="156" spans="4:10" s="31" customFormat="1" ht="12.75" customHeight="1" x14ac:dyDescent="0.2">
      <c r="D156" s="34"/>
      <c r="J156" s="35"/>
    </row>
    <row r="157" spans="4:10" s="31" customFormat="1" ht="12.75" customHeight="1" x14ac:dyDescent="0.2">
      <c r="D157" s="34"/>
      <c r="J157" s="35"/>
    </row>
    <row r="158" spans="4:10" s="31" customFormat="1" ht="12.75" customHeight="1" x14ac:dyDescent="0.2">
      <c r="D158" s="34"/>
      <c r="J158" s="35"/>
    </row>
    <row r="159" spans="4:10" s="31" customFormat="1" ht="12.75" customHeight="1" x14ac:dyDescent="0.2">
      <c r="D159" s="34"/>
      <c r="J159" s="35"/>
    </row>
    <row r="160" spans="4:10" s="31" customFormat="1" ht="12.75" customHeight="1" x14ac:dyDescent="0.2">
      <c r="D160" s="34"/>
      <c r="J160" s="35"/>
    </row>
    <row r="161" spans="4:10" s="31" customFormat="1" ht="12.75" customHeight="1" x14ac:dyDescent="0.2">
      <c r="D161" s="34"/>
      <c r="J161" s="35"/>
    </row>
    <row r="162" spans="4:10" s="31" customFormat="1" ht="12.75" customHeight="1" x14ac:dyDescent="0.2">
      <c r="D162" s="34"/>
      <c r="J162" s="35"/>
    </row>
    <row r="163" spans="4:10" s="31" customFormat="1" ht="12.75" customHeight="1" x14ac:dyDescent="0.2">
      <c r="D163" s="34"/>
      <c r="J163" s="35"/>
    </row>
    <row r="164" spans="4:10" s="31" customFormat="1" ht="12.75" customHeight="1" x14ac:dyDescent="0.2">
      <c r="D164" s="34"/>
      <c r="J164" s="35"/>
    </row>
    <row r="165" spans="4:10" s="31" customFormat="1" ht="12.75" customHeight="1" x14ac:dyDescent="0.2">
      <c r="D165" s="34"/>
      <c r="J165" s="35"/>
    </row>
    <row r="166" spans="4:10" s="31" customFormat="1" ht="12.75" customHeight="1" x14ac:dyDescent="0.2">
      <c r="D166" s="34"/>
      <c r="J166" s="35"/>
    </row>
    <row r="167" spans="4:10" s="31" customFormat="1" ht="12.75" customHeight="1" x14ac:dyDescent="0.2">
      <c r="D167" s="34"/>
      <c r="J167" s="35"/>
    </row>
    <row r="168" spans="4:10" s="31" customFormat="1" ht="12.75" customHeight="1" x14ac:dyDescent="0.2">
      <c r="D168" s="34"/>
      <c r="J168" s="35"/>
    </row>
    <row r="169" spans="4:10" s="31" customFormat="1" ht="12.75" customHeight="1" x14ac:dyDescent="0.2">
      <c r="D169" s="34"/>
      <c r="J169" s="35"/>
    </row>
    <row r="170" spans="4:10" s="31" customFormat="1" ht="12.75" customHeight="1" x14ac:dyDescent="0.2">
      <c r="D170" s="34"/>
      <c r="J170" s="35"/>
    </row>
    <row r="171" spans="4:10" s="31" customFormat="1" ht="12.75" customHeight="1" x14ac:dyDescent="0.2">
      <c r="D171" s="34"/>
      <c r="J171" s="35"/>
    </row>
    <row r="172" spans="4:10" s="31" customFormat="1" ht="12.75" customHeight="1" x14ac:dyDescent="0.2">
      <c r="D172" s="34"/>
      <c r="J172" s="35"/>
    </row>
    <row r="173" spans="4:10" s="31" customFormat="1" ht="12.75" customHeight="1" x14ac:dyDescent="0.2">
      <c r="D173" s="34"/>
      <c r="J173" s="35"/>
    </row>
    <row r="174" spans="4:10" s="31" customFormat="1" ht="12.75" customHeight="1" x14ac:dyDescent="0.2">
      <c r="D174" s="34"/>
      <c r="J174" s="35"/>
    </row>
    <row r="175" spans="4:10" s="31" customFormat="1" ht="12.75" customHeight="1" x14ac:dyDescent="0.2">
      <c r="D175" s="34"/>
      <c r="J175" s="35"/>
    </row>
    <row r="176" spans="4:10" s="31" customFormat="1" ht="12.75" customHeight="1" x14ac:dyDescent="0.2">
      <c r="D176" s="34"/>
      <c r="J176" s="35"/>
    </row>
    <row r="177" spans="4:10" s="31" customFormat="1" ht="12.75" customHeight="1" x14ac:dyDescent="0.2">
      <c r="D177" s="34"/>
      <c r="J177" s="35"/>
    </row>
    <row r="178" spans="4:10" s="31" customFormat="1" ht="12.75" customHeight="1" x14ac:dyDescent="0.2">
      <c r="D178" s="34"/>
      <c r="J178" s="35"/>
    </row>
    <row r="179" spans="4:10" s="31" customFormat="1" ht="12.75" customHeight="1" x14ac:dyDescent="0.2">
      <c r="D179" s="34"/>
      <c r="J179" s="35"/>
    </row>
    <row r="180" spans="4:10" s="31" customFormat="1" ht="12.75" customHeight="1" x14ac:dyDescent="0.2">
      <c r="D180" s="34"/>
      <c r="J180" s="35"/>
    </row>
    <row r="181" spans="4:10" s="31" customFormat="1" ht="12.75" customHeight="1" x14ac:dyDescent="0.2">
      <c r="D181" s="34"/>
      <c r="J181" s="35"/>
    </row>
    <row r="182" spans="4:10" s="31" customFormat="1" ht="12.75" customHeight="1" x14ac:dyDescent="0.2">
      <c r="D182" s="34"/>
      <c r="J182" s="35"/>
    </row>
    <row r="183" spans="4:10" s="31" customFormat="1" ht="12.75" customHeight="1" x14ac:dyDescent="0.2">
      <c r="D183" s="34"/>
      <c r="J183" s="35"/>
    </row>
    <row r="184" spans="4:10" s="31" customFormat="1" ht="12.75" customHeight="1" x14ac:dyDescent="0.2">
      <c r="D184" s="34"/>
      <c r="J184" s="35"/>
    </row>
    <row r="185" spans="4:10" s="31" customFormat="1" ht="12.75" customHeight="1" x14ac:dyDescent="0.2">
      <c r="D185" s="34"/>
      <c r="J185" s="35"/>
    </row>
    <row r="186" spans="4:10" s="31" customFormat="1" ht="12.75" customHeight="1" x14ac:dyDescent="0.2">
      <c r="D186" s="34"/>
      <c r="J186" s="35"/>
    </row>
    <row r="187" spans="4:10" s="31" customFormat="1" ht="12.75" customHeight="1" x14ac:dyDescent="0.2">
      <c r="D187" s="34"/>
      <c r="J187" s="35"/>
    </row>
    <row r="188" spans="4:10" s="31" customFormat="1" ht="12.75" customHeight="1" x14ac:dyDescent="0.2">
      <c r="D188" s="34"/>
      <c r="J188" s="35"/>
    </row>
    <row r="189" spans="4:10" s="31" customFormat="1" ht="12.75" customHeight="1" x14ac:dyDescent="0.2">
      <c r="D189" s="34"/>
      <c r="J189" s="35"/>
    </row>
    <row r="190" spans="4:10" s="31" customFormat="1" ht="12.75" customHeight="1" x14ac:dyDescent="0.2">
      <c r="D190" s="34"/>
      <c r="J190" s="35"/>
    </row>
    <row r="191" spans="4:10" s="31" customFormat="1" ht="12.75" customHeight="1" x14ac:dyDescent="0.2">
      <c r="D191" s="34"/>
      <c r="J191" s="35"/>
    </row>
    <row r="192" spans="4:10" s="31" customFormat="1" ht="12.75" customHeight="1" x14ac:dyDescent="0.2">
      <c r="D192" s="34"/>
      <c r="J192" s="35"/>
    </row>
    <row r="193" spans="4:10" s="31" customFormat="1" ht="12.75" customHeight="1" x14ac:dyDescent="0.2">
      <c r="D193" s="34"/>
      <c r="J193" s="35"/>
    </row>
    <row r="194" spans="4:10" s="31" customFormat="1" ht="12.75" customHeight="1" x14ac:dyDescent="0.2">
      <c r="D194" s="34"/>
      <c r="J194" s="35"/>
    </row>
    <row r="195" spans="4:10" s="31" customFormat="1" ht="12.75" customHeight="1" x14ac:dyDescent="0.2">
      <c r="D195" s="34"/>
    </row>
    <row r="216" ht="12.75" customHeight="1" x14ac:dyDescent="0.25"/>
  </sheetData>
  <sheetProtection algorithmName="SHA-512" hashValue="Bnn4b34bCs0hv4NeeZQJCouCu3cPJxh1D3wa41j6gP3myYlbybfPfEtDGYvuWWew0asO0tBg+LNccj1cmO6dTg==" saltValue="WpTW9HIoiuJQe0ag3pHQIg==" spinCount="100000" sheet="1" objects="1" scenarios="1"/>
  <mergeCells count="2">
    <mergeCell ref="C19:H19"/>
    <mergeCell ref="C123:H12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MR</vt:lpstr>
      <vt:lpstr>REX</vt:lpstr>
      <vt:lpstr>DUPLEX</vt:lpstr>
      <vt:lpstr>NISCH-D</vt:lpstr>
      <vt:lpstr>TRIPLEX</vt:lpstr>
      <vt:lpstr>NISCH-T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Östangård</dc:creator>
  <cp:lastModifiedBy>Jerry Jonsson</cp:lastModifiedBy>
  <dcterms:created xsi:type="dcterms:W3CDTF">2014-01-22T09:05:40Z</dcterms:created>
  <dcterms:modified xsi:type="dcterms:W3CDTF">2025-03-27T10:43:54Z</dcterms:modified>
</cp:coreProperties>
</file>